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RCHIVOS LULÚ\RECTORADO UNA\DIRECCIÓN DE PLANIFICACIÓN Y ESTADÍSTICA\MATERIALES FINALES\DATOS CARRERAS DE GRADO POR UAs-Carreras y Sedes\"/>
    </mc:Choice>
  </mc:AlternateContent>
  <bookViews>
    <workbookView xWindow="0" yWindow="0" windowWidth="11328" windowHeight="10320" activeTab="2"/>
  </bookViews>
  <sheets>
    <sheet name="Matriculados por UAs" sheetId="22" r:id="rId1"/>
    <sheet name="Matri por UAs, Carreras y Sed  " sheetId="24" r:id="rId2"/>
    <sheet name="Matri por Carreras y Sedes" sheetId="23" r:id="rId3"/>
  </sheets>
  <definedNames>
    <definedName name="_xlnm._FilterDatabase" localSheetId="1" hidden="1">'Matri por UAs, Carreras y Sed  '!$A$4:$G$30</definedName>
    <definedName name="_xlnm.Print_Area" localSheetId="2">'Matri por Carreras y Sedes'!$A$1:$G$177</definedName>
    <definedName name="_xlnm.Print_Area" localSheetId="1">'Matri por UAs, Carreras y Sed  '!$A$1:$G$229</definedName>
    <definedName name="_xlnm.Print_Area" localSheetId="0">'Matriculados por UAs'!$A$1:$H$23</definedName>
    <definedName name="_xlnm.Print_Titles" localSheetId="2">'Matri por Carreras y Sedes'!$1:$4</definedName>
    <definedName name="_xlnm.Print_Titles" localSheetId="1">'Matri por UAs, Carreras y Sed  '!$1:$1</definedName>
    <definedName name="_xlnm.Print_Titles" localSheetId="0">'Matriculados por UAs'!$1:$1</definedName>
  </definedNames>
  <calcPr calcId="162913"/>
</workbook>
</file>

<file path=xl/calcChain.xml><?xml version="1.0" encoding="utf-8"?>
<calcChain xmlns="http://schemas.openxmlformats.org/spreadsheetml/2006/main">
  <c r="H8" i="22" l="1"/>
  <c r="H9" i="22"/>
  <c r="H10" i="22"/>
  <c r="H11" i="22"/>
  <c r="H12" i="22"/>
  <c r="H13" i="22"/>
  <c r="H14" i="22"/>
  <c r="H15" i="22"/>
  <c r="H16" i="22"/>
  <c r="H17" i="22"/>
  <c r="H18" i="22"/>
  <c r="H19" i="22"/>
  <c r="H20" i="22"/>
  <c r="H21" i="22"/>
  <c r="H7" i="22"/>
  <c r="G21" i="22"/>
  <c r="G8" i="22"/>
  <c r="G9" i="22"/>
  <c r="G10" i="22"/>
  <c r="G11" i="22"/>
  <c r="G12" i="22"/>
  <c r="G13" i="22"/>
  <c r="G14" i="22"/>
  <c r="G15" i="22"/>
  <c r="G16" i="22"/>
  <c r="G17" i="22"/>
  <c r="G18" i="22"/>
  <c r="G19" i="22"/>
  <c r="G20" i="22"/>
  <c r="G7" i="22"/>
  <c r="G5" i="24" l="1"/>
  <c r="G19" i="24" s="1"/>
  <c r="G9" i="24"/>
  <c r="G23" i="24"/>
  <c r="G28" i="24"/>
  <c r="G30" i="24"/>
  <c r="G34" i="24"/>
  <c r="G43" i="24"/>
  <c r="G50" i="24"/>
  <c r="G54" i="24"/>
  <c r="G70" i="24"/>
  <c r="G76" i="24"/>
  <c r="G80" i="24"/>
  <c r="G88" i="24"/>
  <c r="G95" i="24"/>
  <c r="G107" i="24"/>
  <c r="G122" i="24" s="1"/>
  <c r="G126" i="24"/>
  <c r="G133" i="24"/>
  <c r="G144" i="24"/>
  <c r="G148" i="24"/>
  <c r="G150" i="24"/>
  <c r="G155" i="24"/>
  <c r="G166" i="24"/>
  <c r="G170" i="24"/>
  <c r="G185" i="24"/>
  <c r="G190" i="24" s="1"/>
  <c r="G207" i="24"/>
  <c r="G211" i="24"/>
  <c r="G214" i="24"/>
  <c r="G226" i="24"/>
  <c r="G175" i="23"/>
  <c r="F175" i="23"/>
  <c r="G168" i="23"/>
  <c r="F168" i="23"/>
  <c r="G165" i="23"/>
  <c r="F165" i="23"/>
  <c r="G163" i="23"/>
  <c r="F163" i="23"/>
  <c r="G160" i="23"/>
  <c r="F160" i="23"/>
  <c r="G153" i="23"/>
  <c r="F153" i="23"/>
  <c r="G86" i="23"/>
  <c r="F86" i="23"/>
  <c r="G81" i="23"/>
  <c r="F81" i="23"/>
  <c r="G73" i="23"/>
  <c r="F73" i="23"/>
  <c r="G70" i="23"/>
  <c r="F70" i="23"/>
  <c r="G66" i="23"/>
  <c r="F66" i="23"/>
  <c r="G61" i="23"/>
  <c r="F61" i="23"/>
  <c r="G59" i="23"/>
  <c r="F59" i="23"/>
  <c r="G57" i="23"/>
  <c r="F57" i="23"/>
  <c r="G54" i="23"/>
  <c r="F54" i="23"/>
  <c r="G48" i="23"/>
  <c r="F48" i="23"/>
  <c r="G44" i="23"/>
  <c r="F44" i="23"/>
  <c r="G40" i="23"/>
  <c r="F40" i="23"/>
  <c r="G34" i="23"/>
  <c r="F34" i="23"/>
  <c r="G27" i="23"/>
  <c r="F27" i="23"/>
  <c r="G25" i="23"/>
  <c r="F25" i="23"/>
  <c r="G22" i="23"/>
  <c r="G176" i="23" s="1"/>
  <c r="F22" i="23"/>
  <c r="F21" i="22"/>
  <c r="G46" i="24" l="1"/>
  <c r="G220" i="24"/>
  <c r="G90" i="24"/>
</calcChain>
</file>

<file path=xl/sharedStrings.xml><?xml version="1.0" encoding="utf-8"?>
<sst xmlns="http://schemas.openxmlformats.org/spreadsheetml/2006/main" count="500" uniqueCount="168">
  <si>
    <t>Facultad de Ciencias Agrarias</t>
  </si>
  <si>
    <t>Facultad de Ciencias Exactas y Naturales</t>
  </si>
  <si>
    <t>Facultad de Ciencias Médicas</t>
  </si>
  <si>
    <t>Facultad de Ciencias Químicas</t>
  </si>
  <si>
    <t>Facultad de Ciencias Veterinarias</t>
  </si>
  <si>
    <t>Facultad de Derecho y Ciencias Sociales</t>
  </si>
  <si>
    <t>Facultad de Ingeniería</t>
  </si>
  <si>
    <t>Facultad de Odontología</t>
  </si>
  <si>
    <t>Facultad Politécnica</t>
  </si>
  <si>
    <t>Años</t>
  </si>
  <si>
    <t>Facultad de Ciencias Económicas</t>
  </si>
  <si>
    <t>Facultad de Filosofía</t>
  </si>
  <si>
    <t>Benjamín Aceval</t>
  </si>
  <si>
    <t>Promedio</t>
  </si>
  <si>
    <t>Porcentaje</t>
  </si>
  <si>
    <t>UNIDADES ACADÉMICAS</t>
  </si>
  <si>
    <t>Facultad de Arquitectura, Diseño y Arte</t>
  </si>
  <si>
    <t>Facultad de Enfermería y Obstetricia</t>
  </si>
  <si>
    <t>Facultad de Ciencias Sociales</t>
  </si>
  <si>
    <t>SEDES</t>
  </si>
  <si>
    <t>CARRERAS</t>
  </si>
  <si>
    <t>Asunción</t>
  </si>
  <si>
    <t>Derecho</t>
  </si>
  <si>
    <t xml:space="preserve">Notariado </t>
  </si>
  <si>
    <t xml:space="preserve">Ciencias Políticas </t>
  </si>
  <si>
    <t xml:space="preserve">Ciencias Sociales </t>
  </si>
  <si>
    <t>-</t>
  </si>
  <si>
    <t>Odontología</t>
  </si>
  <si>
    <t>Protesis Dental</t>
  </si>
  <si>
    <t>Filosofía</t>
  </si>
  <si>
    <t>Letras</t>
  </si>
  <si>
    <t>Historia</t>
  </si>
  <si>
    <t>Psicología</t>
  </si>
  <si>
    <t>Ciencias de la Comunicación</t>
  </si>
  <si>
    <t>Ciencias de la Educación</t>
  </si>
  <si>
    <t>Lengua Alemana</t>
  </si>
  <si>
    <t>Lengua Francesa</t>
  </si>
  <si>
    <t>Lengua Guaraní</t>
  </si>
  <si>
    <t>Lengua Inglesa</t>
  </si>
  <si>
    <t>Lengua Portuguesa</t>
  </si>
  <si>
    <t>Total Sede</t>
  </si>
  <si>
    <t>Ayolas</t>
  </si>
  <si>
    <t>Ingeniería Civil</t>
  </si>
  <si>
    <t xml:space="preserve">Ingeniería Electromecánica </t>
  </si>
  <si>
    <t>Caacupé</t>
  </si>
  <si>
    <t>Administración</t>
  </si>
  <si>
    <t>Contaduría Pública</t>
  </si>
  <si>
    <t>Caaguazú</t>
  </si>
  <si>
    <t>Caazapá</t>
  </si>
  <si>
    <t>Ingeniería Agronómica</t>
  </si>
  <si>
    <t>Administración Agropecuaria</t>
  </si>
  <si>
    <t>Ciencias Veterinarias</t>
  </si>
  <si>
    <t>Concepción</t>
  </si>
  <si>
    <t>Obstetricia</t>
  </si>
  <si>
    <t>Enfermería</t>
  </si>
  <si>
    <t>Coronel Oviedo</t>
  </si>
  <si>
    <t>Ciencias Informáticas</t>
  </si>
  <si>
    <t>Colonia Neuland Chaco Central (Boquerón)</t>
  </si>
  <si>
    <t>Guajaivi</t>
  </si>
  <si>
    <t>Ciencia y Tecnología de Alimentos</t>
  </si>
  <si>
    <t xml:space="preserve"> </t>
  </si>
  <si>
    <t>Luque</t>
  </si>
  <si>
    <t>Ingeniería Electrónica</t>
  </si>
  <si>
    <t>Paraguarí</t>
  </si>
  <si>
    <t>Pedro Juan Caballero</t>
  </si>
  <si>
    <t>Quiindy</t>
  </si>
  <si>
    <t>San Estanislao</t>
  </si>
  <si>
    <t>San Juan Bautista (Misiones)</t>
  </si>
  <si>
    <t>San Lorenzo</t>
  </si>
  <si>
    <t>Ingeniería Forestal</t>
  </si>
  <si>
    <t>Ingeniería en Ecología Humana</t>
  </si>
  <si>
    <t>Ingeniería Ambiental</t>
  </si>
  <si>
    <t>Ingeniería Agroalimentaria</t>
  </si>
  <si>
    <t>Ingeniería en Informática</t>
  </si>
  <si>
    <r>
      <t xml:space="preserve">Ciencias Informáticas </t>
    </r>
    <r>
      <rPr>
        <vertAlign val="superscript"/>
        <sz val="9"/>
        <color indexed="8"/>
        <rFont val="Arial"/>
        <family val="2"/>
      </rPr>
      <t/>
    </r>
  </si>
  <si>
    <t>Ingeniería en Sistemas de 
Producción</t>
  </si>
  <si>
    <t>Ingeniería en Electricidad</t>
  </si>
  <si>
    <t>Ingeniería en Electrónica</t>
  </si>
  <si>
    <t xml:space="preserve">Electricidad </t>
  </si>
  <si>
    <t xml:space="preserve">Técnico Superior en Electrónica </t>
  </si>
  <si>
    <t>Ciencias de la Información</t>
  </si>
  <si>
    <t xml:space="preserve">Gestión de la Hospitalidad </t>
  </si>
  <si>
    <t xml:space="preserve">Ciencias Atmosféricas </t>
  </si>
  <si>
    <t>Ingeniería en Marketing</t>
  </si>
  <si>
    <t>Ingeniería en Energía</t>
  </si>
  <si>
    <t>Ingeniería en Ciencias de los 
Materiales</t>
  </si>
  <si>
    <t>Ingeniería en Aeronáutica</t>
  </si>
  <si>
    <t>Matemática Pura</t>
  </si>
  <si>
    <t>Matemática Estadística Presencial y Semipresencial</t>
  </si>
  <si>
    <t xml:space="preserve">Educacion Matematica Presencial y Semipresencial </t>
  </si>
  <si>
    <t>Química</t>
  </si>
  <si>
    <t>Física</t>
  </si>
  <si>
    <t>Geología</t>
  </si>
  <si>
    <t>Biología</t>
  </si>
  <si>
    <t>Tecnología de Producción Presencial y Semipresencial</t>
  </si>
  <si>
    <t>Educación en Ciencias Básicas y sus Tecnologías Presencial y Semipresencial</t>
  </si>
  <si>
    <t>Física Medica</t>
  </si>
  <si>
    <t>Logística y Transporte</t>
  </si>
  <si>
    <t>Biotecnología</t>
  </si>
  <si>
    <t xml:space="preserve">Radiología e Imagenología </t>
  </si>
  <si>
    <t>Trabajo Social</t>
  </si>
  <si>
    <t>Ciencias Sociales</t>
  </si>
  <si>
    <t>Medicina y Cirugía</t>
  </si>
  <si>
    <t>Kinesiología y Fisioterapia</t>
  </si>
  <si>
    <t>Instrumentación y Área
Quirúrgica</t>
  </si>
  <si>
    <t>Técnico en Podología</t>
  </si>
  <si>
    <t>Economía</t>
  </si>
  <si>
    <t>Ingeniería Industrial</t>
  </si>
  <si>
    <t>Ingeniería Geográfica y Ambiental</t>
  </si>
  <si>
    <t>Ingeniería Mecánica</t>
  </si>
  <si>
    <t>Topografía</t>
  </si>
  <si>
    <t>Ingeniería Mecatrónica</t>
  </si>
  <si>
    <t>Farmacia</t>
  </si>
  <si>
    <t>Bioquímica</t>
  </si>
  <si>
    <t>Ingeniería Química</t>
  </si>
  <si>
    <t>Química Industrial</t>
  </si>
  <si>
    <t>Nutrición</t>
  </si>
  <si>
    <t>Ingeniería de Alimentos</t>
  </si>
  <si>
    <t>Arquitectura</t>
  </si>
  <si>
    <t>Diseño Industrial</t>
  </si>
  <si>
    <t>Danza</t>
  </si>
  <si>
    <t>Música</t>
  </si>
  <si>
    <t>Artes Visuales</t>
  </si>
  <si>
    <t>Educación Artistica</t>
  </si>
  <si>
    <t>Diseño de Indumentaria Escénica  y Urbana</t>
  </si>
  <si>
    <r>
      <t xml:space="preserve"> Obstetricia</t>
    </r>
    <r>
      <rPr>
        <vertAlign val="superscript"/>
        <sz val="9"/>
        <color indexed="8"/>
        <rFont val="Arial"/>
        <family val="2"/>
      </rPr>
      <t/>
    </r>
  </si>
  <si>
    <t>San Pedro del Ykuamandyjú</t>
  </si>
  <si>
    <t>Santa Rosa (Misiones)</t>
  </si>
  <si>
    <t>Santa Rosa del Aguaray</t>
  </si>
  <si>
    <t>Villa Hayes</t>
  </si>
  <si>
    <t>Villarrica</t>
  </si>
  <si>
    <t>Total Unidad Académica</t>
  </si>
  <si>
    <t>Carrera</t>
  </si>
  <si>
    <t>Sede</t>
  </si>
  <si>
    <t xml:space="preserve">Facultad de Ciencias Sociales </t>
  </si>
  <si>
    <t>FILIALES EN OTRAS CIUDADES DEL PAÍS</t>
  </si>
  <si>
    <t xml:space="preserve">San Lorenzo </t>
  </si>
  <si>
    <t>SEDE CENTRAL</t>
  </si>
  <si>
    <t xml:space="preserve">Facultad de Enfermería y Obstetricia </t>
  </si>
  <si>
    <t xml:space="preserve">Licenciatrura en Electricidad </t>
  </si>
  <si>
    <t xml:space="preserve">Licenciatura en Gestión de la Hospitalidad </t>
  </si>
  <si>
    <t>Licenciatura en Ciencias Informáticas</t>
  </si>
  <si>
    <t>Ingeniería en Ciencias de los Materiales</t>
  </si>
  <si>
    <t xml:space="preserve">Licenciatura en Ciencias Atmosféricas </t>
  </si>
  <si>
    <t xml:space="preserve">Licenciatura en Electricidad </t>
  </si>
  <si>
    <t xml:space="preserve"> Licenciatura en Ciencias Informáticas </t>
  </si>
  <si>
    <t>Ingeniería en Sistemas de Producción</t>
  </si>
  <si>
    <t>Diseño de Indumentaria Escénica y Urbana</t>
  </si>
  <si>
    <t>Facultad de Arquitectura, Diseño y Artes</t>
  </si>
  <si>
    <t>*Funciona como una sección de la Sede Central</t>
  </si>
  <si>
    <t xml:space="preserve">Asunción </t>
  </si>
  <si>
    <t>Facultad de Filosofia</t>
  </si>
  <si>
    <t xml:space="preserve">San Lorenzo                          </t>
  </si>
  <si>
    <t xml:space="preserve">Villarrica </t>
  </si>
  <si>
    <t xml:space="preserve">Administración                                     </t>
  </si>
  <si>
    <t xml:space="preserve">Caaguazú </t>
  </si>
  <si>
    <t xml:space="preserve">Caacupé </t>
  </si>
  <si>
    <t xml:space="preserve">San Estanislao </t>
  </si>
  <si>
    <t xml:space="preserve">Paraguarí </t>
  </si>
  <si>
    <t xml:space="preserve">Coronel Oviedo </t>
  </si>
  <si>
    <t xml:space="preserve">San Lorenzo                           </t>
  </si>
  <si>
    <t>Instrumentación y Área  Quirúrgica</t>
  </si>
  <si>
    <t>Caaguazú *</t>
  </si>
  <si>
    <t xml:space="preserve">Quiindy  </t>
  </si>
  <si>
    <t>TOTAL</t>
  </si>
  <si>
    <t>Matriculados por Unidades Académicas. Periodo 2021 - 2025</t>
  </si>
  <si>
    <r>
      <rPr>
        <b/>
        <sz val="9"/>
        <color indexed="8"/>
        <rFont val="Arial"/>
        <family val="2"/>
      </rPr>
      <t>Fuente:</t>
    </r>
    <r>
      <rPr>
        <sz val="9"/>
        <color indexed="8"/>
        <rFont val="Arial"/>
        <family val="2"/>
      </rPr>
      <t xml:space="preserve"> Base de datos UNA 2025. Dirección de Planificación y Estadística - DGPE RECTORADO UNA.</t>
    </r>
  </si>
  <si>
    <r>
      <rPr>
        <b/>
        <sz val="9"/>
        <color indexed="8"/>
        <rFont val="Arial"/>
        <family val="2"/>
      </rPr>
      <t xml:space="preserve">Fuente: </t>
    </r>
    <r>
      <rPr>
        <sz val="9"/>
        <color indexed="8"/>
        <rFont val="Arial"/>
        <family val="2"/>
      </rPr>
      <t>Base de datos UNA 2025. Dirección de Planificación y Estadística - DGPE RECTORADO UNA.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</si>
</sst>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_(* #,##0_);_(* \(#,##0\);_(* &quot;-&quot;??_);_(@_)"/>
    <numFmt numFmtId="166" formatCode="_(* #,##0.0_);_(* \(#,##0.0\);_(* &quot;-&quot;??_);_(@_)"/>
  </numFmts>
  <fonts count="2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1"/>
      <color indexed="8"/>
      <name val="Arial"/>
      <family val="2"/>
    </font>
    <font>
      <sz val="9"/>
      <color indexed="8"/>
      <name val="Arial"/>
      <family val="2"/>
    </font>
    <font>
      <b/>
      <sz val="15"/>
      <color indexed="8"/>
      <name val="Arial"/>
      <family val="2"/>
    </font>
    <font>
      <sz val="9"/>
      <name val="Arial"/>
      <family val="2"/>
    </font>
    <font>
      <b/>
      <sz val="9"/>
      <color indexed="8"/>
      <name val="Arial"/>
      <family val="2"/>
    </font>
    <font>
      <vertAlign val="superscript"/>
      <sz val="9"/>
      <color indexed="8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sz val="22"/>
      <color rgb="FF8D0000"/>
      <name val="Arial"/>
      <family val="2"/>
    </font>
    <font>
      <b/>
      <sz val="12"/>
      <color theme="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b/>
      <sz val="12"/>
      <color theme="0"/>
      <name val="Calibri"/>
      <family val="2"/>
      <scheme val="minor"/>
    </font>
    <font>
      <sz val="11"/>
      <color theme="1"/>
      <name val="Arial"/>
      <family val="2"/>
    </font>
    <font>
      <sz val="9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830021"/>
        <bgColor indexed="64"/>
      </patternFill>
    </fill>
    <fill>
      <patternFill patternType="solid">
        <fgColor rgb="FF8B0000"/>
        <bgColor indexed="64"/>
      </patternFill>
    </fill>
    <fill>
      <gradientFill degree="90">
        <stop position="0">
          <color rgb="FF830000"/>
        </stop>
        <stop position="1">
          <color rgb="FF830021"/>
        </stop>
      </gradientFill>
    </fill>
    <fill>
      <patternFill patternType="solid">
        <fgColor theme="0" tint="-0.249977111117893"/>
        <bgColor indexed="64"/>
      </patternFill>
    </fill>
    <fill>
      <patternFill patternType="solid">
        <fgColor rgb="FF810D1E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70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16"/>
      </patternFill>
    </fill>
  </fills>
  <borders count="14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54">
    <xf numFmtId="0" fontId="0" fillId="0" borderId="0" xfId="0"/>
    <xf numFmtId="165" fontId="3" fillId="2" borderId="0" xfId="2" applyNumberFormat="1" applyFont="1" applyFill="1"/>
    <xf numFmtId="165" fontId="3" fillId="2" borderId="0" xfId="2" applyNumberFormat="1" applyFont="1" applyFill="1" applyBorder="1"/>
    <xf numFmtId="165" fontId="8" fillId="3" borderId="1" xfId="2" applyNumberFormat="1" applyFont="1" applyFill="1" applyBorder="1" applyAlignment="1">
      <alignment horizontal="center" vertical="center"/>
    </xf>
    <xf numFmtId="165" fontId="8" fillId="2" borderId="1" xfId="2" applyNumberFormat="1" applyFont="1" applyFill="1" applyBorder="1" applyAlignment="1">
      <alignment horizontal="center" vertical="center"/>
    </xf>
    <xf numFmtId="0" fontId="19" fillId="5" borderId="2" xfId="2" applyNumberFormat="1" applyFont="1" applyFill="1" applyBorder="1" applyAlignment="1">
      <alignment horizontal="center" vertical="center"/>
    </xf>
    <xf numFmtId="165" fontId="8" fillId="0" borderId="1" xfId="2" applyNumberFormat="1" applyFont="1" applyFill="1" applyBorder="1" applyAlignment="1">
      <alignment horizontal="left" vertical="center"/>
    </xf>
    <xf numFmtId="166" fontId="8" fillId="2" borderId="1" xfId="2" applyNumberFormat="1" applyFont="1" applyFill="1" applyBorder="1" applyAlignment="1">
      <alignment horizontal="center" vertical="center"/>
    </xf>
    <xf numFmtId="165" fontId="8" fillId="0" borderId="1" xfId="2" applyNumberFormat="1" applyFont="1" applyFill="1" applyBorder="1"/>
    <xf numFmtId="165" fontId="4" fillId="4" borderId="1" xfId="2" applyNumberFormat="1" applyFont="1" applyFill="1" applyBorder="1" applyAlignment="1">
      <alignment horizontal="center" vertical="center"/>
    </xf>
    <xf numFmtId="0" fontId="18" fillId="8" borderId="0" xfId="0" applyFont="1" applyFill="1"/>
    <xf numFmtId="0" fontId="0" fillId="8" borderId="0" xfId="0" applyFill="1"/>
    <xf numFmtId="0" fontId="19" fillId="5" borderId="9" xfId="2" applyNumberFormat="1" applyFont="1" applyFill="1" applyBorder="1" applyAlignment="1">
      <alignment horizontal="center" vertical="center"/>
    </xf>
    <xf numFmtId="0" fontId="22" fillId="0" borderId="9" xfId="0" applyFont="1" applyBorder="1" applyAlignment="1">
      <alignment vertical="center"/>
    </xf>
    <xf numFmtId="165" fontId="10" fillId="3" borderId="4" xfId="2" applyNumberFormat="1" applyFont="1" applyFill="1" applyBorder="1" applyAlignment="1">
      <alignment horizontal="center" vertical="center"/>
    </xf>
    <xf numFmtId="165" fontId="10" fillId="3" borderId="8" xfId="2" applyNumberFormat="1" applyFont="1" applyFill="1" applyBorder="1" applyAlignment="1">
      <alignment horizontal="center" vertical="center"/>
    </xf>
    <xf numFmtId="3" fontId="0" fillId="0" borderId="0" xfId="0" applyNumberFormat="1"/>
    <xf numFmtId="165" fontId="8" fillId="2" borderId="9" xfId="2" applyNumberFormat="1" applyFont="1" applyFill="1" applyBorder="1" applyAlignment="1">
      <alignment horizontal="left" vertical="center"/>
    </xf>
    <xf numFmtId="165" fontId="8" fillId="3" borderId="9" xfId="2" applyNumberFormat="1" applyFont="1" applyFill="1" applyBorder="1" applyAlignment="1">
      <alignment horizontal="left" vertical="center" wrapText="1"/>
    </xf>
    <xf numFmtId="165" fontId="0" fillId="0" borderId="0" xfId="0" applyNumberFormat="1" applyFill="1"/>
    <xf numFmtId="165" fontId="8" fillId="3" borderId="9" xfId="3" applyNumberFormat="1" applyFont="1" applyFill="1" applyBorder="1" applyAlignment="1">
      <alignment horizontal="left" vertical="center" wrapText="1"/>
    </xf>
    <xf numFmtId="0" fontId="22" fillId="0" borderId="9" xfId="0" applyFont="1" applyBorder="1" applyAlignment="1">
      <alignment vertical="center" wrapText="1"/>
    </xf>
    <xf numFmtId="165" fontId="8" fillId="2" borderId="9" xfId="2" applyNumberFormat="1" applyFont="1" applyFill="1" applyBorder="1" applyAlignment="1">
      <alignment horizontal="left" vertical="center" wrapText="1"/>
    </xf>
    <xf numFmtId="3" fontId="26" fillId="9" borderId="10" xfId="0" applyNumberFormat="1" applyFont="1" applyFill="1" applyBorder="1" applyAlignment="1">
      <alignment vertical="center"/>
    </xf>
    <xf numFmtId="0" fontId="18" fillId="0" borderId="0" xfId="0" applyFont="1"/>
    <xf numFmtId="165" fontId="13" fillId="0" borderId="9" xfId="2" applyNumberFormat="1" applyFont="1" applyFill="1" applyBorder="1" applyAlignment="1">
      <alignment horizontal="center" vertical="center"/>
    </xf>
    <xf numFmtId="165" fontId="10" fillId="2" borderId="9" xfId="2" applyNumberFormat="1" applyFont="1" applyFill="1" applyBorder="1" applyAlignment="1">
      <alignment horizontal="center" vertical="center"/>
    </xf>
    <xf numFmtId="0" fontId="14" fillId="10" borderId="9" xfId="2" applyNumberFormat="1" applyFont="1" applyFill="1" applyBorder="1" applyAlignment="1">
      <alignment horizontal="center" vertical="center"/>
    </xf>
    <xf numFmtId="165" fontId="15" fillId="10" borderId="9" xfId="2" applyNumberFormat="1" applyFont="1" applyFill="1" applyBorder="1" applyAlignment="1"/>
    <xf numFmtId="165" fontId="10" fillId="0" borderId="9" xfId="2" applyNumberFormat="1" applyFont="1" applyBorder="1" applyAlignment="1">
      <alignment horizontal="left" vertical="center"/>
    </xf>
    <xf numFmtId="165" fontId="13" fillId="2" borderId="9" xfId="2" applyNumberFormat="1" applyFont="1" applyFill="1" applyBorder="1" applyAlignment="1">
      <alignment horizontal="center" vertical="center"/>
    </xf>
    <xf numFmtId="0" fontId="14" fillId="10" borderId="8" xfId="2" applyNumberFormat="1" applyFont="1" applyFill="1" applyBorder="1" applyAlignment="1">
      <alignment horizontal="center" vertical="center"/>
    </xf>
    <xf numFmtId="165" fontId="15" fillId="10" borderId="8" xfId="2" applyNumberFormat="1" applyFont="1" applyFill="1" applyBorder="1" applyAlignment="1"/>
    <xf numFmtId="165" fontId="10" fillId="3" borderId="9" xfId="2" applyNumberFormat="1" applyFont="1" applyFill="1" applyBorder="1" applyAlignment="1">
      <alignment vertical="center"/>
    </xf>
    <xf numFmtId="165" fontId="10" fillId="3" borderId="9" xfId="2" applyNumberFormat="1" applyFont="1" applyFill="1" applyBorder="1" applyAlignment="1">
      <alignment horizontal="center" vertical="center"/>
    </xf>
    <xf numFmtId="165" fontId="10" fillId="3" borderId="9" xfId="2" applyNumberFormat="1" applyFont="1" applyFill="1" applyBorder="1" applyAlignment="1">
      <alignment vertical="center" wrapText="1"/>
    </xf>
    <xf numFmtId="165" fontId="13" fillId="3" borderId="9" xfId="2" applyNumberFormat="1" applyFont="1" applyFill="1" applyBorder="1" applyAlignment="1">
      <alignment horizontal="center"/>
    </xf>
    <xf numFmtId="165" fontId="13" fillId="2" borderId="9" xfId="2" applyNumberFormat="1" applyFont="1" applyFill="1" applyBorder="1" applyAlignment="1">
      <alignment horizontal="center"/>
    </xf>
    <xf numFmtId="165" fontId="10" fillId="0" borderId="9" xfId="2" applyNumberFormat="1" applyFont="1" applyFill="1" applyBorder="1" applyAlignment="1">
      <alignment horizontal="left" vertical="center"/>
    </xf>
    <xf numFmtId="165" fontId="10" fillId="2" borderId="9" xfId="2" applyNumberFormat="1" applyFont="1" applyFill="1" applyBorder="1" applyAlignment="1">
      <alignment horizontal="center"/>
    </xf>
    <xf numFmtId="165" fontId="16" fillId="0" borderId="5" xfId="2" applyNumberFormat="1" applyFont="1" applyFill="1" applyBorder="1" applyAlignment="1">
      <alignment horizontal="left" vertical="center"/>
    </xf>
    <xf numFmtId="165" fontId="15" fillId="12" borderId="9" xfId="2" applyNumberFormat="1" applyFont="1" applyFill="1" applyBorder="1" applyAlignment="1"/>
    <xf numFmtId="165" fontId="10" fillId="3" borderId="9" xfId="2" applyNumberFormat="1" applyFont="1" applyFill="1" applyBorder="1" applyAlignment="1">
      <alignment horizontal="left" vertical="center" wrapText="1"/>
    </xf>
    <xf numFmtId="165" fontId="10" fillId="3" borderId="9" xfId="2" applyNumberFormat="1" applyFont="1" applyFill="1" applyBorder="1" applyAlignment="1">
      <alignment horizontal="left" vertical="center"/>
    </xf>
    <xf numFmtId="165" fontId="3" fillId="2" borderId="0" xfId="2" applyNumberFormat="1" applyFont="1" applyFill="1" applyAlignment="1"/>
    <xf numFmtId="165" fontId="8" fillId="2" borderId="0" xfId="2" applyNumberFormat="1" applyFont="1" applyFill="1" applyAlignment="1">
      <alignment horizontal="right" vertical="top"/>
    </xf>
    <xf numFmtId="165" fontId="5" fillId="2" borderId="0" xfId="2" applyNumberFormat="1" applyFont="1" applyFill="1" applyAlignment="1">
      <alignment horizontal="right"/>
    </xf>
    <xf numFmtId="165" fontId="10" fillId="3" borderId="9" xfId="2" applyNumberFormat="1" applyFont="1" applyFill="1" applyBorder="1" applyAlignment="1">
      <alignment wrapText="1"/>
    </xf>
    <xf numFmtId="165" fontId="10" fillId="3" borderId="9" xfId="2" applyNumberFormat="1" applyFont="1" applyFill="1" applyBorder="1"/>
    <xf numFmtId="165" fontId="10" fillId="0" borderId="9" xfId="2" applyNumberFormat="1" applyFont="1" applyFill="1" applyBorder="1"/>
    <xf numFmtId="0" fontId="6" fillId="10" borderId="9" xfId="2" applyNumberFormat="1" applyFont="1" applyFill="1" applyBorder="1" applyAlignment="1">
      <alignment horizontal="center" vertical="center"/>
    </xf>
    <xf numFmtId="165" fontId="17" fillId="10" borderId="9" xfId="2" applyNumberFormat="1" applyFont="1" applyFill="1" applyBorder="1" applyAlignment="1"/>
    <xf numFmtId="0" fontId="20" fillId="13" borderId="3" xfId="0" applyFont="1" applyFill="1" applyBorder="1" applyAlignment="1">
      <alignment horizontal="center"/>
    </xf>
    <xf numFmtId="165" fontId="3" fillId="2" borderId="0" xfId="2" applyNumberFormat="1" applyFont="1" applyFill="1" applyAlignment="1">
      <alignment horizontal="center"/>
    </xf>
    <xf numFmtId="165" fontId="3" fillId="2" borderId="0" xfId="2" applyNumberFormat="1" applyFont="1" applyFill="1" applyBorder="1" applyAlignment="1">
      <alignment horizontal="center"/>
    </xf>
    <xf numFmtId="166" fontId="4" fillId="4" borderId="1" xfId="2" applyNumberFormat="1" applyFont="1" applyFill="1" applyBorder="1" applyAlignment="1">
      <alignment horizontal="center" vertical="center"/>
    </xf>
    <xf numFmtId="165" fontId="7" fillId="2" borderId="0" xfId="1" applyNumberFormat="1" applyFont="1" applyFill="1" applyBorder="1" applyAlignment="1">
      <alignment horizontal="center"/>
    </xf>
    <xf numFmtId="165" fontId="7" fillId="2" borderId="0" xfId="1" applyNumberFormat="1" applyFont="1" applyFill="1" applyAlignment="1">
      <alignment horizontal="center"/>
    </xf>
    <xf numFmtId="165" fontId="4" fillId="2" borderId="9" xfId="2" applyNumberFormat="1" applyFont="1" applyFill="1" applyBorder="1" applyAlignment="1">
      <alignment horizontal="center"/>
    </xf>
    <xf numFmtId="165" fontId="14" fillId="0" borderId="9" xfId="2" applyNumberFormat="1" applyFont="1" applyFill="1" applyBorder="1" applyAlignment="1">
      <alignment horizontal="center" vertical="center"/>
    </xf>
    <xf numFmtId="165" fontId="14" fillId="2" borderId="9" xfId="2" applyNumberFormat="1" applyFont="1" applyFill="1" applyBorder="1" applyAlignment="1">
      <alignment horizontal="center" vertical="center"/>
    </xf>
    <xf numFmtId="165" fontId="13" fillId="3" borderId="9" xfId="2" applyNumberFormat="1" applyFont="1" applyFill="1" applyBorder="1" applyAlignment="1">
      <alignment horizontal="center" vertical="center"/>
    </xf>
    <xf numFmtId="165" fontId="8" fillId="2" borderId="0" xfId="2" applyNumberFormat="1" applyFont="1" applyFill="1" applyAlignment="1">
      <alignment horizontal="center"/>
    </xf>
    <xf numFmtId="165" fontId="10" fillId="0" borderId="9" xfId="2" applyNumberFormat="1" applyFont="1" applyFill="1" applyBorder="1" applyAlignment="1">
      <alignment horizontal="center" vertical="center"/>
    </xf>
    <xf numFmtId="165" fontId="4" fillId="2" borderId="0" xfId="2" applyNumberFormat="1" applyFont="1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8" borderId="0" xfId="0" applyFont="1" applyFill="1" applyAlignment="1">
      <alignment horizontal="center"/>
    </xf>
    <xf numFmtId="165" fontId="23" fillId="3" borderId="9" xfId="2" applyNumberFormat="1" applyFont="1" applyFill="1" applyBorder="1" applyAlignment="1">
      <alignment horizontal="center" vertical="center"/>
    </xf>
    <xf numFmtId="165" fontId="23" fillId="3" borderId="4" xfId="2" applyNumberFormat="1" applyFont="1" applyFill="1" applyBorder="1" applyAlignment="1">
      <alignment horizontal="center" vertical="center"/>
    </xf>
    <xf numFmtId="165" fontId="23" fillId="2" borderId="9" xfId="2" applyNumberFormat="1" applyFont="1" applyFill="1" applyBorder="1" applyAlignment="1">
      <alignment horizontal="center" vertical="center"/>
    </xf>
    <xf numFmtId="165" fontId="23" fillId="2" borderId="9" xfId="2" applyNumberFormat="1" applyFont="1" applyFill="1" applyBorder="1" applyAlignment="1">
      <alignment horizontal="center"/>
    </xf>
    <xf numFmtId="3" fontId="24" fillId="8" borderId="9" xfId="0" applyNumberFormat="1" applyFont="1" applyFill="1" applyBorder="1" applyAlignment="1">
      <alignment horizontal="center" vertical="center"/>
    </xf>
    <xf numFmtId="165" fontId="8" fillId="3" borderId="9" xfId="2" applyNumberFormat="1" applyFont="1" applyFill="1" applyBorder="1" applyAlignment="1">
      <alignment horizontal="center" vertical="center"/>
    </xf>
    <xf numFmtId="165" fontId="8" fillId="0" borderId="9" xfId="2" applyNumberFormat="1" applyFont="1" applyFill="1" applyBorder="1" applyAlignment="1">
      <alignment horizontal="center" vertical="center"/>
    </xf>
    <xf numFmtId="165" fontId="23" fillId="0" borderId="9" xfId="2" applyNumberFormat="1" applyFont="1" applyFill="1" applyBorder="1" applyAlignment="1">
      <alignment horizontal="center" vertical="center"/>
    </xf>
    <xf numFmtId="3" fontId="23" fillId="0" borderId="9" xfId="0" applyNumberFormat="1" applyFont="1" applyFill="1" applyBorder="1" applyAlignment="1">
      <alignment horizontal="center" vertical="center"/>
    </xf>
    <xf numFmtId="3" fontId="25" fillId="8" borderId="9" xfId="0" applyNumberFormat="1" applyFont="1" applyFill="1" applyBorder="1" applyAlignment="1">
      <alignment horizontal="center" vertical="center"/>
    </xf>
    <xf numFmtId="3" fontId="10" fillId="3" borderId="9" xfId="0" applyNumberFormat="1" applyFont="1" applyFill="1" applyBorder="1" applyAlignment="1">
      <alignment horizontal="center" vertical="center"/>
    </xf>
    <xf numFmtId="3" fontId="23" fillId="3" borderId="9" xfId="0" applyNumberFormat="1" applyFont="1" applyFill="1" applyBorder="1" applyAlignment="1">
      <alignment horizontal="center" vertical="center"/>
    </xf>
    <xf numFmtId="3" fontId="26" fillId="9" borderId="9" xfId="0" applyNumberFormat="1" applyFont="1" applyFill="1" applyBorder="1" applyAlignment="1">
      <alignment horizontal="center" vertical="center"/>
    </xf>
    <xf numFmtId="165" fontId="27" fillId="2" borderId="0" xfId="2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3" fontId="0" fillId="0" borderId="0" xfId="0" applyNumberFormat="1" applyFont="1" applyAlignment="1">
      <alignment horizontal="center"/>
    </xf>
    <xf numFmtId="3" fontId="0" fillId="0" borderId="0" xfId="0" applyNumberFormat="1" applyAlignment="1">
      <alignment horizontal="center"/>
    </xf>
    <xf numFmtId="0" fontId="0" fillId="0" borderId="0" xfId="0" applyFont="1" applyAlignment="1">
      <alignment horizontal="center"/>
    </xf>
    <xf numFmtId="166" fontId="3" fillId="2" borderId="0" xfId="2" applyNumberFormat="1" applyFont="1" applyFill="1"/>
    <xf numFmtId="165" fontId="4" fillId="4" borderId="1" xfId="2" applyNumberFormat="1" applyFont="1" applyFill="1" applyBorder="1" applyAlignment="1">
      <alignment horizontal="right" vertical="center"/>
    </xf>
    <xf numFmtId="0" fontId="8" fillId="0" borderId="0" xfId="0" applyFont="1" applyBorder="1"/>
    <xf numFmtId="0" fontId="20" fillId="6" borderId="3" xfId="0" applyFont="1" applyFill="1" applyBorder="1" applyAlignment="1">
      <alignment horizontal="center"/>
    </xf>
    <xf numFmtId="165" fontId="21" fillId="5" borderId="2" xfId="2" applyNumberFormat="1" applyFont="1" applyFill="1" applyBorder="1" applyAlignment="1">
      <alignment horizontal="left" vertical="center"/>
    </xf>
    <xf numFmtId="165" fontId="21" fillId="5" borderId="2" xfId="2" applyNumberFormat="1" applyFont="1" applyFill="1" applyBorder="1" applyAlignment="1">
      <alignment horizontal="center"/>
    </xf>
    <xf numFmtId="165" fontId="19" fillId="5" borderId="2" xfId="2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top"/>
    </xf>
    <xf numFmtId="165" fontId="13" fillId="0" borderId="9" xfId="2" applyNumberFormat="1" applyFont="1" applyFill="1" applyBorder="1" applyAlignment="1">
      <alignment horizontal="center" vertical="center"/>
    </xf>
    <xf numFmtId="0" fontId="10" fillId="0" borderId="11" xfId="0" applyFont="1" applyBorder="1" applyAlignment="1">
      <alignment horizontal="center" vertical="top"/>
    </xf>
    <xf numFmtId="0" fontId="22" fillId="0" borderId="4" xfId="0" applyFont="1" applyBorder="1" applyAlignment="1">
      <alignment horizontal="left" vertical="center"/>
    </xf>
    <xf numFmtId="0" fontId="22" fillId="0" borderId="10" xfId="0" applyFont="1" applyBorder="1" applyAlignment="1">
      <alignment horizontal="left" vertical="center"/>
    </xf>
    <xf numFmtId="0" fontId="22" fillId="0" borderId="8" xfId="0" applyFont="1" applyBorder="1" applyAlignment="1">
      <alignment horizontal="left" vertical="center"/>
    </xf>
    <xf numFmtId="165" fontId="13" fillId="2" borderId="9" xfId="2" applyNumberFormat="1" applyFont="1" applyFill="1" applyBorder="1" applyAlignment="1">
      <alignment horizontal="left" vertical="center"/>
    </xf>
    <xf numFmtId="165" fontId="13" fillId="3" borderId="9" xfId="2" applyNumberFormat="1" applyFont="1" applyFill="1" applyBorder="1" applyAlignment="1">
      <alignment horizontal="left" vertical="center"/>
    </xf>
    <xf numFmtId="165" fontId="13" fillId="2" borderId="9" xfId="2" applyNumberFormat="1" applyFont="1" applyFill="1" applyBorder="1" applyAlignment="1">
      <alignment horizontal="left"/>
    </xf>
    <xf numFmtId="165" fontId="10" fillId="3" borderId="9" xfId="2" applyNumberFormat="1" applyFont="1" applyFill="1" applyBorder="1" applyAlignment="1">
      <alignment horizontal="left" vertical="center" wrapText="1"/>
    </xf>
    <xf numFmtId="165" fontId="10" fillId="0" borderId="9" xfId="2" applyNumberFormat="1" applyFont="1" applyFill="1" applyBorder="1" applyAlignment="1">
      <alignment horizontal="left" vertical="center" wrapText="1"/>
    </xf>
    <xf numFmtId="165" fontId="21" fillId="11" borderId="0" xfId="2" applyNumberFormat="1" applyFont="1" applyFill="1" applyBorder="1" applyAlignment="1">
      <alignment horizontal="left"/>
    </xf>
    <xf numFmtId="0" fontId="0" fillId="0" borderId="0" xfId="0" applyBorder="1" applyAlignment="1">
      <alignment horizontal="left"/>
    </xf>
    <xf numFmtId="165" fontId="13" fillId="0" borderId="5" xfId="2" applyNumberFormat="1" applyFont="1" applyFill="1" applyBorder="1" applyAlignment="1">
      <alignment horizontal="center" vertical="center"/>
    </xf>
    <xf numFmtId="165" fontId="13" fillId="0" borderId="7" xfId="2" applyNumberFormat="1" applyFont="1" applyFill="1" applyBorder="1" applyAlignment="1">
      <alignment horizontal="center" vertical="center"/>
    </xf>
    <xf numFmtId="165" fontId="10" fillId="0" borderId="9" xfId="2" applyNumberFormat="1" applyFont="1" applyFill="1" applyBorder="1" applyAlignment="1">
      <alignment horizontal="left" vertical="center"/>
    </xf>
    <xf numFmtId="165" fontId="10" fillId="3" borderId="4" xfId="2" applyNumberFormat="1" applyFont="1" applyFill="1" applyBorder="1" applyAlignment="1">
      <alignment horizontal="left" vertical="center"/>
    </xf>
    <xf numFmtId="165" fontId="10" fillId="3" borderId="8" xfId="2" applyNumberFormat="1" applyFont="1" applyFill="1" applyBorder="1" applyAlignment="1">
      <alignment horizontal="left" vertical="center"/>
    </xf>
    <xf numFmtId="0" fontId="10" fillId="0" borderId="6" xfId="0" applyFont="1" applyBorder="1" applyAlignment="1">
      <alignment horizontal="left" vertical="top"/>
    </xf>
    <xf numFmtId="165" fontId="10" fillId="0" borderId="4" xfId="2" applyNumberFormat="1" applyFont="1" applyBorder="1" applyAlignment="1">
      <alignment horizontal="left" vertical="center"/>
    </xf>
    <xf numFmtId="165" fontId="10" fillId="0" borderId="8" xfId="2" applyNumberFormat="1" applyFont="1" applyBorder="1" applyAlignment="1">
      <alignment horizontal="left" vertical="center"/>
    </xf>
    <xf numFmtId="165" fontId="10" fillId="3" borderId="4" xfId="2" applyNumberFormat="1" applyFont="1" applyFill="1" applyBorder="1" applyAlignment="1">
      <alignment horizontal="left" vertical="center" wrapText="1"/>
    </xf>
    <xf numFmtId="165" fontId="10" fillId="3" borderId="10" xfId="2" applyNumberFormat="1" applyFont="1" applyFill="1" applyBorder="1" applyAlignment="1">
      <alignment horizontal="left" vertical="center" wrapText="1"/>
    </xf>
    <xf numFmtId="165" fontId="10" fillId="3" borderId="8" xfId="2" applyNumberFormat="1" applyFont="1" applyFill="1" applyBorder="1" applyAlignment="1">
      <alignment horizontal="left" vertical="center" wrapText="1"/>
    </xf>
    <xf numFmtId="0" fontId="28" fillId="0" borderId="9" xfId="0" applyFont="1" applyBorder="1" applyAlignment="1">
      <alignment horizontal="left" vertical="center"/>
    </xf>
    <xf numFmtId="165" fontId="13" fillId="0" borderId="9" xfId="2" applyNumberFormat="1" applyFont="1" applyFill="1" applyBorder="1" applyAlignment="1">
      <alignment horizontal="left" vertical="center"/>
    </xf>
    <xf numFmtId="165" fontId="13" fillId="0" borderId="9" xfId="2" applyNumberFormat="1" applyFont="1" applyFill="1" applyBorder="1" applyAlignment="1">
      <alignment horizontal="left"/>
    </xf>
    <xf numFmtId="165" fontId="16" fillId="0" borderId="11" xfId="2" applyNumberFormat="1" applyFont="1" applyFill="1" applyBorder="1" applyAlignment="1">
      <alignment horizontal="center"/>
    </xf>
    <xf numFmtId="165" fontId="16" fillId="0" borderId="0" xfId="2" applyNumberFormat="1" applyFont="1" applyFill="1" applyBorder="1" applyAlignment="1">
      <alignment horizontal="center"/>
    </xf>
    <xf numFmtId="165" fontId="10" fillId="0" borderId="9" xfId="2" applyNumberFormat="1" applyFont="1" applyBorder="1" applyAlignment="1">
      <alignment horizontal="left" vertical="center"/>
    </xf>
    <xf numFmtId="165" fontId="4" fillId="2" borderId="9" xfId="2" applyNumberFormat="1" applyFont="1" applyFill="1" applyBorder="1" applyAlignment="1">
      <alignment horizontal="left"/>
    </xf>
    <xf numFmtId="165" fontId="21" fillId="11" borderId="5" xfId="2" applyNumberFormat="1" applyFont="1" applyFill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165" fontId="10" fillId="3" borderId="9" xfId="2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horizontal="center" vertical="top"/>
    </xf>
    <xf numFmtId="165" fontId="21" fillId="11" borderId="6" xfId="2" applyNumberFormat="1" applyFont="1" applyFill="1" applyBorder="1" applyAlignment="1">
      <alignment horizontal="left"/>
    </xf>
    <xf numFmtId="165" fontId="21" fillId="11" borderId="7" xfId="2" applyNumberFormat="1" applyFont="1" applyFill="1" applyBorder="1" applyAlignment="1">
      <alignment horizontal="left"/>
    </xf>
    <xf numFmtId="165" fontId="21" fillId="11" borderId="13" xfId="2" applyNumberFormat="1" applyFont="1" applyFill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2" xfId="0" applyBorder="1" applyAlignment="1">
      <alignment horizontal="left"/>
    </xf>
    <xf numFmtId="165" fontId="11" fillId="8" borderId="5" xfId="2" applyNumberFormat="1" applyFont="1" applyFill="1" applyBorder="1" applyAlignment="1">
      <alignment horizontal="center" vertical="center" wrapText="1"/>
    </xf>
    <xf numFmtId="165" fontId="11" fillId="8" borderId="7" xfId="2" applyNumberFormat="1" applyFont="1" applyFill="1" applyBorder="1" applyAlignment="1">
      <alignment horizontal="center" vertical="center" wrapText="1"/>
    </xf>
    <xf numFmtId="165" fontId="8" fillId="3" borderId="4" xfId="2" applyNumberFormat="1" applyFont="1" applyFill="1" applyBorder="1" applyAlignment="1">
      <alignment horizontal="left" vertical="center" wrapText="1"/>
    </xf>
    <xf numFmtId="165" fontId="8" fillId="3" borderId="10" xfId="2" applyNumberFormat="1" applyFont="1" applyFill="1" applyBorder="1" applyAlignment="1">
      <alignment horizontal="left" vertical="center" wrapText="1"/>
    </xf>
    <xf numFmtId="165" fontId="8" fillId="3" borderId="8" xfId="2" applyNumberFormat="1" applyFont="1" applyFill="1" applyBorder="1" applyAlignment="1">
      <alignment horizontal="left" vertical="center" wrapText="1"/>
    </xf>
    <xf numFmtId="0" fontId="26" fillId="9" borderId="5" xfId="0" applyFont="1" applyFill="1" applyBorder="1" applyAlignment="1">
      <alignment horizontal="right" vertical="center"/>
    </xf>
    <xf numFmtId="0" fontId="26" fillId="9" borderId="7" xfId="0" applyFont="1" applyFill="1" applyBorder="1" applyAlignment="1">
      <alignment horizontal="right" vertical="center"/>
    </xf>
    <xf numFmtId="165" fontId="8" fillId="3" borderId="4" xfId="3" applyNumberFormat="1" applyFont="1" applyFill="1" applyBorder="1" applyAlignment="1">
      <alignment horizontal="left" vertical="center" wrapText="1"/>
    </xf>
    <xf numFmtId="165" fontId="8" fillId="3" borderId="8" xfId="3" applyNumberFormat="1" applyFont="1" applyFill="1" applyBorder="1" applyAlignment="1">
      <alignment horizontal="left" vertical="center" wrapText="1"/>
    </xf>
    <xf numFmtId="165" fontId="4" fillId="8" borderId="5" xfId="2" applyNumberFormat="1" applyFont="1" applyFill="1" applyBorder="1" applyAlignment="1">
      <alignment horizontal="center" vertical="center" wrapText="1"/>
    </xf>
    <xf numFmtId="165" fontId="4" fillId="8" borderId="7" xfId="2" applyNumberFormat="1" applyFont="1" applyFill="1" applyBorder="1" applyAlignment="1">
      <alignment horizontal="center" vertical="center" wrapText="1"/>
    </xf>
    <xf numFmtId="165" fontId="8" fillId="0" borderId="4" xfId="2" applyNumberFormat="1" applyFont="1" applyFill="1" applyBorder="1" applyAlignment="1">
      <alignment horizontal="left" vertical="center" wrapText="1"/>
    </xf>
    <xf numFmtId="165" fontId="8" fillId="0" borderId="8" xfId="2" applyNumberFormat="1" applyFont="1" applyFill="1" applyBorder="1" applyAlignment="1">
      <alignment horizontal="left" vertical="center" wrapText="1"/>
    </xf>
    <xf numFmtId="165" fontId="8" fillId="0" borderId="10" xfId="2" applyNumberFormat="1" applyFont="1" applyFill="1" applyBorder="1" applyAlignment="1">
      <alignment horizontal="left" vertical="center" wrapText="1"/>
    </xf>
    <xf numFmtId="0" fontId="20" fillId="7" borderId="0" xfId="0" applyFont="1" applyFill="1" applyAlignment="1">
      <alignment horizontal="center"/>
    </xf>
    <xf numFmtId="165" fontId="21" fillId="5" borderId="4" xfId="2" applyNumberFormat="1" applyFont="1" applyFill="1" applyBorder="1" applyAlignment="1">
      <alignment horizontal="center" vertical="center"/>
    </xf>
    <xf numFmtId="165" fontId="21" fillId="5" borderId="8" xfId="2" applyNumberFormat="1" applyFont="1" applyFill="1" applyBorder="1" applyAlignment="1">
      <alignment horizontal="center" vertical="center"/>
    </xf>
    <xf numFmtId="165" fontId="21" fillId="5" borderId="5" xfId="2" applyNumberFormat="1" applyFont="1" applyFill="1" applyBorder="1" applyAlignment="1">
      <alignment horizontal="center" vertical="center"/>
    </xf>
    <xf numFmtId="165" fontId="21" fillId="5" borderId="6" xfId="2" applyNumberFormat="1" applyFont="1" applyFill="1" applyBorder="1" applyAlignment="1">
      <alignment horizontal="center" vertical="center"/>
    </xf>
    <xf numFmtId="165" fontId="21" fillId="5" borderId="7" xfId="2" applyNumberFormat="1" applyFont="1" applyFill="1" applyBorder="1" applyAlignment="1">
      <alignment horizontal="center" vertical="center"/>
    </xf>
  </cellXfs>
  <cellStyles count="4">
    <cellStyle name="Millares" xfId="1" builtinId="3"/>
    <cellStyle name="Millares 2" xfId="2"/>
    <cellStyle name="Millares 2 2" xf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407140</xdr:colOff>
      <xdr:row>0</xdr:row>
      <xdr:rowOff>147162</xdr:rowOff>
    </xdr:from>
    <xdr:to>
      <xdr:col>0</xdr:col>
      <xdr:colOff>2108121</xdr:colOff>
      <xdr:row>0</xdr:row>
      <xdr:rowOff>1671162</xdr:rowOff>
    </xdr:to>
    <xdr:pic>
      <xdr:nvPicPr>
        <xdr:cNvPr id="7" name="6 Imagen"/>
        <xdr:cNvPicPr/>
      </xdr:nvPicPr>
      <xdr:blipFill>
        <a:blip xmlns:r="http://schemas.openxmlformats.org/officeDocument/2006/relationships" r:embed="rId1" cstate="print">
          <a:extLst/>
        </a:blip>
        <a:stretch>
          <a:fillRect/>
        </a:stretch>
      </xdr:blipFill>
      <xdr:spPr>
        <a:xfrm>
          <a:off x="399520" y="154782"/>
          <a:ext cx="1647825" cy="1524000"/>
        </a:xfrm>
        <a:prstGeom prst="ellipse">
          <a:avLst/>
        </a:prstGeom>
      </xdr:spPr>
    </xdr:pic>
    <xdr:clientData/>
  </xdr:twoCellAnchor>
  <xdr:twoCellAnchor>
    <xdr:from>
      <xdr:col>0</xdr:col>
      <xdr:colOff>2366222</xdr:colOff>
      <xdr:row>0</xdr:row>
      <xdr:rowOff>483130</xdr:rowOff>
    </xdr:from>
    <xdr:to>
      <xdr:col>7</xdr:col>
      <xdr:colOff>193881</xdr:colOff>
      <xdr:row>0</xdr:row>
      <xdr:rowOff>2012156</xdr:rowOff>
    </xdr:to>
    <xdr:sp macro="" textlink="">
      <xdr:nvSpPr>
        <xdr:cNvPr id="12" name="11 CuadroTexto"/>
        <xdr:cNvSpPr txBox="1"/>
      </xdr:nvSpPr>
      <xdr:spPr>
        <a:xfrm>
          <a:off x="2297642" y="483130"/>
          <a:ext cx="4846108" cy="1529026"/>
        </a:xfrm>
        <a:prstGeom prst="rect">
          <a:avLst/>
        </a:prstGeom>
        <a:solidFill>
          <a:srgbClr val="8B0000"/>
        </a:solidFill>
        <a:ln w="9525" cmpd="sng">
          <a:solidFill>
            <a:srgbClr val="8D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PY" sz="2800" b="1">
              <a:solidFill>
                <a:schemeClr val="bg1"/>
              </a:solidFill>
            </a:rPr>
            <a:t>Matriculados por Unidad Académica, Carreras y Sedes</a:t>
          </a:r>
        </a:p>
        <a:p>
          <a:pPr algn="ctr"/>
          <a:r>
            <a:rPr lang="es-PY" sz="2800" b="1">
              <a:solidFill>
                <a:schemeClr val="bg1"/>
              </a:solidFill>
            </a:rPr>
            <a:t>Periodo 2021 - 2025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154517</xdr:colOff>
      <xdr:row>0</xdr:row>
      <xdr:rowOff>183092</xdr:rowOff>
    </xdr:from>
    <xdr:to>
      <xdr:col>6</xdr:col>
      <xdr:colOff>509710</xdr:colOff>
      <xdr:row>0</xdr:row>
      <xdr:rowOff>1685744</xdr:rowOff>
    </xdr:to>
    <xdr:sp macro="" textlink="">
      <xdr:nvSpPr>
        <xdr:cNvPr id="2" name="1 CuadroTexto"/>
        <xdr:cNvSpPr txBox="1"/>
      </xdr:nvSpPr>
      <xdr:spPr>
        <a:xfrm>
          <a:off x="916517" y="183092"/>
          <a:ext cx="4142316" cy="5291"/>
        </a:xfrm>
        <a:prstGeom prst="rect">
          <a:avLst/>
        </a:prstGeom>
        <a:solidFill>
          <a:srgbClr val="8B0000"/>
        </a:solidFill>
        <a:ln w="9525" cmpd="sng">
          <a:solidFill>
            <a:srgbClr val="8D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PY" sz="2800" b="1">
              <a:solidFill>
                <a:schemeClr val="bg1"/>
              </a:solidFill>
            </a:rPr>
            <a:t>Matriculados por Unidad Académica, Carreras y Sedes</a:t>
          </a:r>
        </a:p>
        <a:p>
          <a:pPr algn="ctr"/>
          <a:r>
            <a:rPr lang="es-PY" sz="2800" b="1">
              <a:solidFill>
                <a:schemeClr val="bg1"/>
              </a:solidFill>
            </a:rPr>
            <a:t>Periodo 2021 - 2025</a:t>
          </a:r>
        </a:p>
      </xdr:txBody>
    </xdr:sp>
    <xdr:clientData/>
  </xdr:twoCellAnchor>
  <xdr:twoCellAnchor editAs="oneCell">
    <xdr:from>
      <xdr:col>0</xdr:col>
      <xdr:colOff>335703</xdr:colOff>
      <xdr:row>0</xdr:row>
      <xdr:rowOff>127000</xdr:rowOff>
    </xdr:from>
    <xdr:to>
      <xdr:col>0</xdr:col>
      <xdr:colOff>2036684</xdr:colOff>
      <xdr:row>0</xdr:row>
      <xdr:rowOff>1754717</xdr:rowOff>
    </xdr:to>
    <xdr:pic>
      <xdr:nvPicPr>
        <xdr:cNvPr id="3" name="2 Imagen"/>
        <xdr:cNvPicPr/>
      </xdr:nvPicPr>
      <xdr:blipFill>
        <a:blip xmlns:r="http://schemas.openxmlformats.org/officeDocument/2006/relationships" r:embed="rId1" cstate="print">
          <a:extLst/>
        </a:blip>
        <a:stretch>
          <a:fillRect/>
        </a:stretch>
      </xdr:blipFill>
      <xdr:spPr>
        <a:xfrm>
          <a:off x="328083" y="127000"/>
          <a:ext cx="438150" cy="65617"/>
        </a:xfrm>
        <a:prstGeom prst="ellipse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427634</xdr:colOff>
      <xdr:row>0</xdr:row>
      <xdr:rowOff>130479</xdr:rowOff>
    </xdr:from>
    <xdr:ext cx="4839899" cy="1330891"/>
    <xdr:sp macro="" textlink="">
      <xdr:nvSpPr>
        <xdr:cNvPr id="2" name="1 CuadroTexto"/>
        <xdr:cNvSpPr txBox="1"/>
      </xdr:nvSpPr>
      <xdr:spPr>
        <a:xfrm>
          <a:off x="1448714" y="130479"/>
          <a:ext cx="4847311" cy="13308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>
            <a:lnSpc>
              <a:spcPts val="2400"/>
            </a:lnSpc>
          </a:pPr>
          <a:r>
            <a:rPr lang="es-PY" sz="2600" b="1">
              <a:solidFill>
                <a:schemeClr val="bg1"/>
              </a:solidFill>
            </a:rPr>
            <a:t>Matriculados</a:t>
          </a:r>
          <a:r>
            <a:rPr lang="es-PY" sz="2600" b="1" baseline="0">
              <a:solidFill>
                <a:schemeClr val="bg1"/>
              </a:solidFill>
            </a:rPr>
            <a:t> </a:t>
          </a:r>
          <a:r>
            <a:rPr lang="es-PY" sz="2600" b="1">
              <a:solidFill>
                <a:schemeClr val="bg1"/>
              </a:solidFill>
            </a:rPr>
            <a:t>por Carreras y Sedes</a:t>
          </a:r>
        </a:p>
        <a:p>
          <a:pPr algn="ctr">
            <a:lnSpc>
              <a:spcPts val="2400"/>
            </a:lnSpc>
          </a:pPr>
          <a:r>
            <a:rPr lang="es-PY" sz="2600" b="1">
              <a:solidFill>
                <a:schemeClr val="bg1"/>
              </a:solidFill>
            </a:rPr>
            <a:t>Periodo 2021 - 2025</a:t>
          </a:r>
        </a:p>
      </xdr:txBody>
    </xdr:sp>
    <xdr:clientData/>
  </xdr:oneCellAnchor>
  <xdr:twoCellAnchor editAs="oneCell">
    <xdr:from>
      <xdr:col>0</xdr:col>
      <xdr:colOff>85725</xdr:colOff>
      <xdr:row>0</xdr:row>
      <xdr:rowOff>59458</xdr:rowOff>
    </xdr:from>
    <xdr:to>
      <xdr:col>1</xdr:col>
      <xdr:colOff>577028</xdr:colOff>
      <xdr:row>0</xdr:row>
      <xdr:rowOff>1523928</xdr:rowOff>
    </xdr:to>
    <xdr:pic>
      <xdr:nvPicPr>
        <xdr:cNvPr id="3" name="2 Imagen"/>
        <xdr:cNvPicPr/>
      </xdr:nvPicPr>
      <xdr:blipFill>
        <a:blip xmlns:r="http://schemas.openxmlformats.org/officeDocument/2006/relationships" r:embed="rId1" cstate="print">
          <a:extLst/>
        </a:blip>
        <a:stretch>
          <a:fillRect/>
        </a:stretch>
      </xdr:blipFill>
      <xdr:spPr>
        <a:xfrm>
          <a:off x="85725" y="67078"/>
          <a:ext cx="1504950" cy="1456921"/>
        </a:xfrm>
        <a:prstGeom prst="ellipse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view="pageBreakPreview" topLeftCell="A2" zoomScaleNormal="80" zoomScaleSheetLayoutView="100" workbookViewId="0">
      <selection activeCell="A22" sqref="A22"/>
    </sheetView>
  </sheetViews>
  <sheetFormatPr baseColWidth="10" defaultColWidth="11.44140625" defaultRowHeight="13.8" x14ac:dyDescent="0.25"/>
  <cols>
    <col min="1" max="1" width="35.5546875" style="1" customWidth="1"/>
    <col min="2" max="6" width="11.109375" style="53" customWidth="1"/>
    <col min="7" max="7" width="13.5546875" style="54" customWidth="1"/>
    <col min="8" max="8" width="15.33203125" style="53" customWidth="1"/>
    <col min="9" max="16384" width="11.44140625" style="1"/>
  </cols>
  <sheetData>
    <row r="1" spans="1:14" ht="176.25" customHeight="1" x14ac:dyDescent="0.45">
      <c r="A1" s="88"/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</row>
    <row r="2" spans="1:14" ht="15" customHeight="1" x14ac:dyDescent="0.25">
      <c r="G2" s="53"/>
    </row>
    <row r="3" spans="1:14" ht="15" customHeight="1" x14ac:dyDescent="0.25">
      <c r="A3" s="92" t="s">
        <v>165</v>
      </c>
      <c r="B3" s="92"/>
      <c r="C3" s="92"/>
      <c r="D3" s="92"/>
      <c r="E3" s="92"/>
      <c r="F3" s="92"/>
      <c r="G3" s="92"/>
      <c r="H3" s="92"/>
    </row>
    <row r="4" spans="1:14" x14ac:dyDescent="0.25">
      <c r="A4" s="2"/>
      <c r="B4" s="54"/>
      <c r="C4" s="54"/>
      <c r="D4" s="54"/>
      <c r="E4" s="54"/>
      <c r="F4" s="54"/>
      <c r="H4" s="54"/>
    </row>
    <row r="5" spans="1:14" ht="24" customHeight="1" x14ac:dyDescent="0.3">
      <c r="A5" s="89" t="s">
        <v>15</v>
      </c>
      <c r="B5" s="90" t="s">
        <v>9</v>
      </c>
      <c r="C5" s="90"/>
      <c r="D5" s="90"/>
      <c r="E5" s="90"/>
      <c r="F5" s="90"/>
      <c r="G5" s="91" t="s">
        <v>13</v>
      </c>
      <c r="H5" s="91" t="s">
        <v>14</v>
      </c>
    </row>
    <row r="6" spans="1:14" ht="27" customHeight="1" x14ac:dyDescent="0.25">
      <c r="A6" s="89" t="s">
        <v>12</v>
      </c>
      <c r="B6" s="5">
        <v>2021</v>
      </c>
      <c r="C6" s="5">
        <v>2022</v>
      </c>
      <c r="D6" s="5">
        <v>2023</v>
      </c>
      <c r="E6" s="5">
        <v>2024</v>
      </c>
      <c r="F6" s="5">
        <v>2025</v>
      </c>
      <c r="G6" s="91"/>
      <c r="H6" s="91"/>
    </row>
    <row r="7" spans="1:14" ht="20.100000000000001" customHeight="1" x14ac:dyDescent="0.25">
      <c r="A7" s="6" t="s">
        <v>5</v>
      </c>
      <c r="B7" s="3">
        <v>9934</v>
      </c>
      <c r="C7" s="3">
        <v>9414</v>
      </c>
      <c r="D7" s="3">
        <v>8100</v>
      </c>
      <c r="E7" s="3">
        <v>7480</v>
      </c>
      <c r="F7" s="3">
        <v>6932</v>
      </c>
      <c r="G7" s="4">
        <f>AVERAGE(B7:F7)</f>
        <v>8372</v>
      </c>
      <c r="H7" s="7">
        <f>+G7/$G$21*100</f>
        <v>18.120584568499794</v>
      </c>
      <c r="J7" s="85"/>
    </row>
    <row r="8" spans="1:14" ht="20.100000000000001" customHeight="1" x14ac:dyDescent="0.25">
      <c r="A8" s="6" t="s">
        <v>2</v>
      </c>
      <c r="B8" s="3">
        <v>1742</v>
      </c>
      <c r="C8" s="3">
        <v>1757</v>
      </c>
      <c r="D8" s="3">
        <v>1731</v>
      </c>
      <c r="E8" s="3">
        <v>1787</v>
      </c>
      <c r="F8" s="3">
        <v>1809</v>
      </c>
      <c r="G8" s="4">
        <f t="shared" ref="G8:G20" si="0">AVERAGE(B8:F8)</f>
        <v>1765.2</v>
      </c>
      <c r="H8" s="7">
        <f t="shared" ref="H8:H21" si="1">+G8/$G$21*100</f>
        <v>3.8206469040033246</v>
      </c>
      <c r="J8" s="85"/>
    </row>
    <row r="9" spans="1:14" ht="20.100000000000001" customHeight="1" x14ac:dyDescent="0.25">
      <c r="A9" s="6" t="s">
        <v>6</v>
      </c>
      <c r="B9" s="3">
        <v>3600</v>
      </c>
      <c r="C9" s="3">
        <v>3360</v>
      </c>
      <c r="D9" s="3">
        <v>3269</v>
      </c>
      <c r="E9" s="3">
        <v>3145</v>
      </c>
      <c r="F9" s="3">
        <v>3049</v>
      </c>
      <c r="G9" s="4">
        <f t="shared" si="0"/>
        <v>3284.6</v>
      </c>
      <c r="H9" s="7">
        <f t="shared" si="1"/>
        <v>7.1092776007757301</v>
      </c>
      <c r="J9" s="85"/>
    </row>
    <row r="10" spans="1:14" ht="20.100000000000001" customHeight="1" x14ac:dyDescent="0.25">
      <c r="A10" s="6" t="s">
        <v>10</v>
      </c>
      <c r="B10" s="3">
        <v>8874</v>
      </c>
      <c r="C10" s="3">
        <v>7964</v>
      </c>
      <c r="D10" s="3">
        <v>8652</v>
      </c>
      <c r="E10" s="3">
        <v>8527</v>
      </c>
      <c r="F10" s="3">
        <v>8936</v>
      </c>
      <c r="G10" s="4">
        <f t="shared" si="0"/>
        <v>8590.6</v>
      </c>
      <c r="H10" s="7">
        <f t="shared" si="1"/>
        <v>18.593728355727944</v>
      </c>
      <c r="J10" s="85"/>
    </row>
    <row r="11" spans="1:14" ht="20.100000000000001" customHeight="1" x14ac:dyDescent="0.25">
      <c r="A11" s="6" t="s">
        <v>7</v>
      </c>
      <c r="B11" s="3">
        <v>291</v>
      </c>
      <c r="C11" s="3">
        <v>267</v>
      </c>
      <c r="D11" s="3">
        <v>233</v>
      </c>
      <c r="E11" s="3">
        <v>220</v>
      </c>
      <c r="F11" s="3">
        <v>236</v>
      </c>
      <c r="G11" s="4">
        <f t="shared" si="0"/>
        <v>249.4</v>
      </c>
      <c r="H11" s="7">
        <f t="shared" si="1"/>
        <v>0.53980814517246156</v>
      </c>
      <c r="J11" s="85"/>
    </row>
    <row r="12" spans="1:14" ht="20.100000000000001" customHeight="1" x14ac:dyDescent="0.25">
      <c r="A12" s="6" t="s">
        <v>3</v>
      </c>
      <c r="B12" s="3">
        <v>1766</v>
      </c>
      <c r="C12" s="3">
        <v>1824</v>
      </c>
      <c r="D12" s="3">
        <v>1780</v>
      </c>
      <c r="E12" s="3">
        <v>1737</v>
      </c>
      <c r="F12" s="3">
        <v>1794</v>
      </c>
      <c r="G12" s="4">
        <f t="shared" si="0"/>
        <v>1780.2</v>
      </c>
      <c r="H12" s="7">
        <f t="shared" si="1"/>
        <v>3.8531133120930878</v>
      </c>
      <c r="J12" s="85"/>
    </row>
    <row r="13" spans="1:14" ht="20.100000000000001" customHeight="1" x14ac:dyDescent="0.25">
      <c r="A13" s="8" t="s">
        <v>11</v>
      </c>
      <c r="B13" s="3">
        <v>4165</v>
      </c>
      <c r="C13" s="3">
        <v>4296</v>
      </c>
      <c r="D13" s="3">
        <v>4442</v>
      </c>
      <c r="E13" s="3">
        <v>4008</v>
      </c>
      <c r="F13" s="3">
        <v>3918</v>
      </c>
      <c r="G13" s="4">
        <f t="shared" si="0"/>
        <v>4165.8</v>
      </c>
      <c r="H13" s="7">
        <f t="shared" si="1"/>
        <v>9.0165708546890162</v>
      </c>
      <c r="J13" s="85"/>
    </row>
    <row r="14" spans="1:14" ht="20.100000000000001" customHeight="1" x14ac:dyDescent="0.25">
      <c r="A14" s="6" t="s">
        <v>0</v>
      </c>
      <c r="B14" s="3">
        <v>3264</v>
      </c>
      <c r="C14" s="3">
        <v>3525</v>
      </c>
      <c r="D14" s="3">
        <v>3248</v>
      </c>
      <c r="E14" s="3">
        <v>3362</v>
      </c>
      <c r="F14" s="3">
        <v>3173</v>
      </c>
      <c r="G14" s="4">
        <f t="shared" si="0"/>
        <v>3314.4</v>
      </c>
      <c r="H14" s="7">
        <f t="shared" si="1"/>
        <v>7.1737775315140615</v>
      </c>
      <c r="J14" s="85"/>
    </row>
    <row r="15" spans="1:14" ht="20.100000000000001" customHeight="1" x14ac:dyDescent="0.25">
      <c r="A15" s="6" t="s">
        <v>4</v>
      </c>
      <c r="B15" s="3">
        <v>2537</v>
      </c>
      <c r="C15" s="3">
        <v>2646</v>
      </c>
      <c r="D15" s="3">
        <v>2219</v>
      </c>
      <c r="E15" s="3">
        <v>1928</v>
      </c>
      <c r="F15" s="3">
        <v>2033</v>
      </c>
      <c r="G15" s="4">
        <f t="shared" si="0"/>
        <v>2272.6</v>
      </c>
      <c r="H15" s="7">
        <f t="shared" si="1"/>
        <v>4.9188772683197115</v>
      </c>
      <c r="J15" s="85"/>
    </row>
    <row r="16" spans="1:14" ht="20.100000000000001" customHeight="1" x14ac:dyDescent="0.25">
      <c r="A16" s="8" t="s">
        <v>16</v>
      </c>
      <c r="B16" s="3">
        <v>3171</v>
      </c>
      <c r="C16" s="3">
        <v>3574</v>
      </c>
      <c r="D16" s="3">
        <v>3492</v>
      </c>
      <c r="E16" s="3">
        <v>3590</v>
      </c>
      <c r="F16" s="3">
        <v>3562</v>
      </c>
      <c r="G16" s="4">
        <f t="shared" si="0"/>
        <v>3477.8</v>
      </c>
      <c r="H16" s="7">
        <f t="shared" si="1"/>
        <v>7.5274449369718806</v>
      </c>
      <c r="J16" s="85"/>
    </row>
    <row r="17" spans="1:10" ht="20.100000000000001" customHeight="1" x14ac:dyDescent="0.25">
      <c r="A17" s="8" t="s">
        <v>8</v>
      </c>
      <c r="B17" s="3">
        <v>4282</v>
      </c>
      <c r="C17" s="3">
        <v>4112</v>
      </c>
      <c r="D17" s="3">
        <v>3536</v>
      </c>
      <c r="E17" s="3">
        <v>4141</v>
      </c>
      <c r="F17" s="3">
        <v>4434</v>
      </c>
      <c r="G17" s="4">
        <f t="shared" si="0"/>
        <v>4101</v>
      </c>
      <c r="H17" s="7">
        <f t="shared" si="1"/>
        <v>8.8763159717412385</v>
      </c>
      <c r="J17" s="85"/>
    </row>
    <row r="18" spans="1:10" ht="20.100000000000001" customHeight="1" x14ac:dyDescent="0.25">
      <c r="A18" s="8" t="s">
        <v>1</v>
      </c>
      <c r="B18" s="3">
        <v>2299</v>
      </c>
      <c r="C18" s="3">
        <v>2259</v>
      </c>
      <c r="D18" s="3">
        <v>2236</v>
      </c>
      <c r="E18" s="3">
        <v>2357</v>
      </c>
      <c r="F18" s="3">
        <v>2876</v>
      </c>
      <c r="G18" s="4">
        <f t="shared" si="0"/>
        <v>2405.4</v>
      </c>
      <c r="H18" s="7">
        <f t="shared" si="1"/>
        <v>5.2063132012744155</v>
      </c>
      <c r="J18" s="85"/>
    </row>
    <row r="19" spans="1:10" ht="20.100000000000001" customHeight="1" x14ac:dyDescent="0.25">
      <c r="A19" s="8" t="s">
        <v>17</v>
      </c>
      <c r="B19" s="3">
        <v>1408</v>
      </c>
      <c r="C19" s="3">
        <v>1527</v>
      </c>
      <c r="D19" s="3">
        <v>1591</v>
      </c>
      <c r="E19" s="3">
        <v>1521</v>
      </c>
      <c r="F19" s="3">
        <v>1625</v>
      </c>
      <c r="G19" s="4">
        <f t="shared" si="0"/>
        <v>1534.4</v>
      </c>
      <c r="H19" s="7">
        <f t="shared" si="1"/>
        <v>3.3210971048621696</v>
      </c>
      <c r="J19" s="85"/>
    </row>
    <row r="20" spans="1:10" ht="20.100000000000001" customHeight="1" x14ac:dyDescent="0.25">
      <c r="A20" s="8" t="s">
        <v>18</v>
      </c>
      <c r="B20" s="3">
        <v>1133</v>
      </c>
      <c r="C20" s="3">
        <v>837</v>
      </c>
      <c r="D20" s="3">
        <v>752</v>
      </c>
      <c r="E20" s="3">
        <v>851</v>
      </c>
      <c r="F20" s="3">
        <v>868</v>
      </c>
      <c r="G20" s="4">
        <f t="shared" si="0"/>
        <v>888.2</v>
      </c>
      <c r="H20" s="7">
        <f t="shared" si="1"/>
        <v>1.9224442443551741</v>
      </c>
      <c r="J20" s="85"/>
    </row>
    <row r="21" spans="1:10" ht="21" customHeight="1" x14ac:dyDescent="0.25">
      <c r="A21" s="86" t="s">
        <v>164</v>
      </c>
      <c r="B21" s="9">
        <v>48466</v>
      </c>
      <c r="C21" s="9">
        <v>47362</v>
      </c>
      <c r="D21" s="9">
        <v>45281</v>
      </c>
      <c r="E21" s="9">
        <v>44654</v>
      </c>
      <c r="F21" s="9">
        <f>SUM(F7:F20)</f>
        <v>45245</v>
      </c>
      <c r="G21" s="9">
        <f>AVERAGE(B21:F21)</f>
        <v>46201.599999999999</v>
      </c>
      <c r="H21" s="55">
        <f t="shared" si="1"/>
        <v>100</v>
      </c>
      <c r="J21" s="85"/>
    </row>
    <row r="22" spans="1:10" x14ac:dyDescent="0.25">
      <c r="A22" s="87" t="s">
        <v>166</v>
      </c>
      <c r="G22" s="53"/>
      <c r="J22" s="85"/>
    </row>
    <row r="23" spans="1:10" x14ac:dyDescent="0.25">
      <c r="B23" s="56"/>
      <c r="C23" s="56"/>
      <c r="D23" s="56"/>
      <c r="E23" s="57"/>
      <c r="F23" s="57"/>
    </row>
  </sheetData>
  <mergeCells count="7">
    <mergeCell ref="A1:G1"/>
    <mergeCell ref="H1:N1"/>
    <mergeCell ref="A5:A6"/>
    <mergeCell ref="B5:F5"/>
    <mergeCell ref="G5:G6"/>
    <mergeCell ref="H5:H6"/>
    <mergeCell ref="A3:H3"/>
  </mergeCells>
  <printOptions horizontalCentered="1"/>
  <pageMargins left="0.70866141732283472" right="0.51181102362204722" top="0.35433070866141736" bottom="0.35433070866141736" header="0.59055118110236227" footer="1.0236220472440944"/>
  <pageSetup paperSize="5" scale="65" fitToHeight="30" orientation="portrait" r:id="rId1"/>
  <headerFooter>
    <oddFooter>&amp;L&amp;"-,Negrita"&amp;K05-046Departamento de Planificación y Estadística&amp;"-,Normal"&amp;K01+000 
&amp;"-,Negrita"C. Elect.:&amp;"-,Normal" plani@rec.una.py
&amp;C&amp;P&amp;RFecha de Informe: 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9"/>
  <sheetViews>
    <sheetView view="pageBreakPreview" zoomScale="110" zoomScaleNormal="90" zoomScaleSheetLayoutView="110" workbookViewId="0">
      <selection activeCell="A228" sqref="A228"/>
    </sheetView>
  </sheetViews>
  <sheetFormatPr baseColWidth="10" defaultColWidth="11.44140625" defaultRowHeight="13.8" x14ac:dyDescent="0.25"/>
  <cols>
    <col min="1" max="1" width="45.33203125" style="1" customWidth="1"/>
    <col min="2" max="2" width="22.44140625" style="1" customWidth="1"/>
    <col min="3" max="3" width="9.109375" style="53" customWidth="1"/>
    <col min="4" max="4" width="9" style="54" customWidth="1"/>
    <col min="5" max="5" width="9.88671875" style="54" customWidth="1"/>
    <col min="6" max="7" width="11.44140625" style="53"/>
    <col min="8" max="16384" width="11.44140625" style="1"/>
  </cols>
  <sheetData>
    <row r="1" spans="1:7" ht="153" customHeight="1" x14ac:dyDescent="0.45">
      <c r="A1" s="88"/>
      <c r="B1" s="88"/>
      <c r="C1" s="88"/>
      <c r="D1" s="88"/>
      <c r="E1" s="88"/>
      <c r="F1" s="88"/>
      <c r="G1" s="88"/>
    </row>
    <row r="2" spans="1:7" ht="17.25" customHeight="1" x14ac:dyDescent="0.45">
      <c r="A2" s="52"/>
      <c r="B2" s="52"/>
      <c r="C2" s="52"/>
      <c r="D2" s="52"/>
      <c r="E2" s="52"/>
      <c r="F2" s="52"/>
      <c r="G2" s="52"/>
    </row>
    <row r="3" spans="1:7" ht="15.6" x14ac:dyDescent="0.3">
      <c r="A3" s="124" t="s">
        <v>5</v>
      </c>
      <c r="B3" s="129"/>
      <c r="C3" s="129"/>
      <c r="D3" s="129"/>
      <c r="E3" s="129"/>
      <c r="F3" s="129"/>
      <c r="G3" s="130"/>
    </row>
    <row r="4" spans="1:7" ht="15.6" x14ac:dyDescent="0.3">
      <c r="A4" s="51" t="s">
        <v>133</v>
      </c>
      <c r="B4" s="51" t="s">
        <v>132</v>
      </c>
      <c r="C4" s="50">
        <v>2021</v>
      </c>
      <c r="D4" s="50">
        <v>2022</v>
      </c>
      <c r="E4" s="50">
        <v>2023</v>
      </c>
      <c r="F4" s="50">
        <v>2024</v>
      </c>
      <c r="G4" s="50">
        <v>2025</v>
      </c>
    </row>
    <row r="5" spans="1:7" ht="18" customHeight="1" x14ac:dyDescent="0.25">
      <c r="A5" s="123" t="s">
        <v>137</v>
      </c>
      <c r="B5" s="123"/>
      <c r="C5" s="58">
        <v>7144</v>
      </c>
      <c r="D5" s="58">
        <v>6678</v>
      </c>
      <c r="E5" s="58">
        <v>5556</v>
      </c>
      <c r="F5" s="58">
        <v>5375</v>
      </c>
      <c r="G5" s="58">
        <f>SUM(G6:G8)</f>
        <v>4856</v>
      </c>
    </row>
    <row r="6" spans="1:7" ht="18" customHeight="1" x14ac:dyDescent="0.25">
      <c r="A6" s="102" t="s">
        <v>150</v>
      </c>
      <c r="B6" s="13" t="s">
        <v>22</v>
      </c>
      <c r="C6" s="26">
        <v>5347</v>
      </c>
      <c r="D6" s="26">
        <v>5223</v>
      </c>
      <c r="E6" s="26">
        <v>4631</v>
      </c>
      <c r="F6" s="26">
        <v>4200</v>
      </c>
      <c r="G6" s="26">
        <v>4162</v>
      </c>
    </row>
    <row r="7" spans="1:7" ht="18" customHeight="1" x14ac:dyDescent="0.25">
      <c r="A7" s="102"/>
      <c r="B7" s="13" t="s">
        <v>23</v>
      </c>
      <c r="C7" s="26">
        <v>1587</v>
      </c>
      <c r="D7" s="26">
        <v>1205</v>
      </c>
      <c r="E7" s="26">
        <v>712</v>
      </c>
      <c r="F7" s="26">
        <v>944</v>
      </c>
      <c r="G7" s="26">
        <v>510</v>
      </c>
    </row>
    <row r="8" spans="1:7" ht="18" customHeight="1" x14ac:dyDescent="0.25">
      <c r="A8" s="102"/>
      <c r="B8" s="13" t="s">
        <v>24</v>
      </c>
      <c r="C8" s="26">
        <v>210</v>
      </c>
      <c r="D8" s="26">
        <v>250</v>
      </c>
      <c r="E8" s="26">
        <v>213</v>
      </c>
      <c r="F8" s="26">
        <v>231</v>
      </c>
      <c r="G8" s="26">
        <v>184</v>
      </c>
    </row>
    <row r="9" spans="1:7" ht="18" customHeight="1" x14ac:dyDescent="0.25">
      <c r="A9" s="99" t="s">
        <v>135</v>
      </c>
      <c r="B9" s="100"/>
      <c r="C9" s="37">
        <v>2790</v>
      </c>
      <c r="D9" s="37">
        <v>2736</v>
      </c>
      <c r="E9" s="37">
        <v>2544</v>
      </c>
      <c r="F9" s="37">
        <v>2105</v>
      </c>
      <c r="G9" s="37">
        <f>SUM(G10:G18)</f>
        <v>2076</v>
      </c>
    </row>
    <row r="10" spans="1:7" ht="18" customHeight="1" x14ac:dyDescent="0.25">
      <c r="A10" s="49" t="s">
        <v>44</v>
      </c>
      <c r="B10" s="96" t="s">
        <v>22</v>
      </c>
      <c r="C10" s="26">
        <v>509</v>
      </c>
      <c r="D10" s="26">
        <v>540</v>
      </c>
      <c r="E10" s="26">
        <v>445</v>
      </c>
      <c r="F10" s="26">
        <v>387</v>
      </c>
      <c r="G10" s="26">
        <v>365</v>
      </c>
    </row>
    <row r="11" spans="1:7" ht="18" customHeight="1" x14ac:dyDescent="0.25">
      <c r="A11" s="49" t="s">
        <v>163</v>
      </c>
      <c r="B11" s="97"/>
      <c r="C11" s="26">
        <v>308</v>
      </c>
      <c r="D11" s="26">
        <v>279</v>
      </c>
      <c r="E11" s="26">
        <v>255</v>
      </c>
      <c r="F11" s="26">
        <v>207</v>
      </c>
      <c r="G11" s="26">
        <v>200</v>
      </c>
    </row>
    <row r="12" spans="1:7" ht="18" customHeight="1" x14ac:dyDescent="0.25">
      <c r="A12" s="48" t="s">
        <v>64</v>
      </c>
      <c r="B12" s="97"/>
      <c r="C12" s="26">
        <v>368</v>
      </c>
      <c r="D12" s="26">
        <v>356</v>
      </c>
      <c r="E12" s="26">
        <v>324</v>
      </c>
      <c r="F12" s="26">
        <v>290</v>
      </c>
      <c r="G12" s="26">
        <v>282</v>
      </c>
    </row>
    <row r="13" spans="1:7" ht="18" customHeight="1" x14ac:dyDescent="0.25">
      <c r="A13" s="48" t="s">
        <v>55</v>
      </c>
      <c r="B13" s="97"/>
      <c r="C13" s="26">
        <v>290</v>
      </c>
      <c r="D13" s="26">
        <v>281</v>
      </c>
      <c r="E13" s="26">
        <v>237</v>
      </c>
      <c r="F13" s="26">
        <v>185</v>
      </c>
      <c r="G13" s="26">
        <v>176</v>
      </c>
    </row>
    <row r="14" spans="1:7" ht="18" customHeight="1" x14ac:dyDescent="0.25">
      <c r="A14" s="47" t="s">
        <v>67</v>
      </c>
      <c r="B14" s="97"/>
      <c r="C14" s="26">
        <v>247</v>
      </c>
      <c r="D14" s="26">
        <v>231</v>
      </c>
      <c r="E14" s="26">
        <v>223</v>
      </c>
      <c r="F14" s="26">
        <v>152</v>
      </c>
      <c r="G14" s="26">
        <v>151</v>
      </c>
    </row>
    <row r="15" spans="1:7" ht="18" customHeight="1" x14ac:dyDescent="0.25">
      <c r="A15" s="43" t="s">
        <v>66</v>
      </c>
      <c r="B15" s="97"/>
      <c r="C15" s="26">
        <v>348</v>
      </c>
      <c r="D15" s="26">
        <v>371</v>
      </c>
      <c r="E15" s="26">
        <v>366</v>
      </c>
      <c r="F15" s="26">
        <v>314</v>
      </c>
      <c r="G15" s="26">
        <v>218</v>
      </c>
    </row>
    <row r="16" spans="1:7" ht="18" customHeight="1" x14ac:dyDescent="0.25">
      <c r="A16" s="43" t="s">
        <v>162</v>
      </c>
      <c r="B16" s="97"/>
      <c r="C16" s="26">
        <v>246</v>
      </c>
      <c r="D16" s="26">
        <v>223</v>
      </c>
      <c r="E16" s="26">
        <v>233</v>
      </c>
      <c r="F16" s="26">
        <v>172</v>
      </c>
      <c r="G16" s="26">
        <v>178</v>
      </c>
    </row>
    <row r="17" spans="1:7" ht="18" customHeight="1" x14ac:dyDescent="0.25">
      <c r="A17" s="43" t="s">
        <v>126</v>
      </c>
      <c r="B17" s="97"/>
      <c r="C17" s="26">
        <v>216</v>
      </c>
      <c r="D17" s="26">
        <v>217</v>
      </c>
      <c r="E17" s="26">
        <v>206</v>
      </c>
      <c r="F17" s="26">
        <v>174</v>
      </c>
      <c r="G17" s="26">
        <v>301</v>
      </c>
    </row>
    <row r="18" spans="1:7" ht="18" customHeight="1" x14ac:dyDescent="0.25">
      <c r="A18" s="43" t="s">
        <v>12</v>
      </c>
      <c r="B18" s="98"/>
      <c r="C18" s="26">
        <v>258</v>
      </c>
      <c r="D18" s="26">
        <v>238</v>
      </c>
      <c r="E18" s="26">
        <v>255</v>
      </c>
      <c r="F18" s="26">
        <v>224</v>
      </c>
      <c r="G18" s="26">
        <v>205</v>
      </c>
    </row>
    <row r="19" spans="1:7" s="46" customFormat="1" x14ac:dyDescent="0.25">
      <c r="A19" s="94" t="s">
        <v>131</v>
      </c>
      <c r="B19" s="94"/>
      <c r="C19" s="25">
        <v>9934</v>
      </c>
      <c r="D19" s="25">
        <v>9414</v>
      </c>
      <c r="E19" s="25">
        <v>8100</v>
      </c>
      <c r="F19" s="25">
        <v>7480</v>
      </c>
      <c r="G19" s="25">
        <f>+G9+G5</f>
        <v>6932</v>
      </c>
    </row>
    <row r="20" spans="1:7" s="45" customFormat="1" ht="15" customHeight="1" x14ac:dyDescent="0.3">
      <c r="A20" s="111" t="s">
        <v>149</v>
      </c>
      <c r="B20" s="111"/>
      <c r="C20" s="111"/>
      <c r="D20" s="111"/>
      <c r="E20" s="111"/>
      <c r="F20" s="111"/>
      <c r="G20" s="111"/>
    </row>
    <row r="21" spans="1:7" s="44" customFormat="1" ht="20.100000000000001" customHeight="1" x14ac:dyDescent="0.3">
      <c r="A21" s="124" t="s">
        <v>2</v>
      </c>
      <c r="B21" s="125"/>
      <c r="C21" s="125"/>
      <c r="D21" s="125"/>
      <c r="E21" s="125"/>
      <c r="F21" s="125"/>
      <c r="G21" s="126"/>
    </row>
    <row r="22" spans="1:7" s="44" customFormat="1" ht="20.100000000000001" customHeight="1" x14ac:dyDescent="0.3">
      <c r="A22" s="28" t="s">
        <v>133</v>
      </c>
      <c r="B22" s="28" t="s">
        <v>132</v>
      </c>
      <c r="C22" s="27">
        <v>2021</v>
      </c>
      <c r="D22" s="27">
        <v>2022</v>
      </c>
      <c r="E22" s="27">
        <v>2023</v>
      </c>
      <c r="F22" s="27">
        <v>2024</v>
      </c>
      <c r="G22" s="27">
        <v>2025</v>
      </c>
    </row>
    <row r="23" spans="1:7" s="44" customFormat="1" ht="20.100000000000001" customHeight="1" x14ac:dyDescent="0.25">
      <c r="A23" s="101" t="s">
        <v>137</v>
      </c>
      <c r="B23" s="101"/>
      <c r="C23" s="59">
        <v>1471</v>
      </c>
      <c r="D23" s="59">
        <v>1504</v>
      </c>
      <c r="E23" s="59">
        <v>1457</v>
      </c>
      <c r="F23" s="59">
        <v>1519</v>
      </c>
      <c r="G23" s="59">
        <f>+G24+G25+G26+G27</f>
        <v>1524</v>
      </c>
    </row>
    <row r="24" spans="1:7" s="44" customFormat="1" ht="18" customHeight="1" x14ac:dyDescent="0.25">
      <c r="A24" s="127" t="s">
        <v>136</v>
      </c>
      <c r="B24" s="13" t="s">
        <v>102</v>
      </c>
      <c r="C24" s="26">
        <v>1019</v>
      </c>
      <c r="D24" s="26">
        <v>1044</v>
      </c>
      <c r="E24" s="26">
        <v>1038</v>
      </c>
      <c r="F24" s="26">
        <v>1061</v>
      </c>
      <c r="G24" s="26">
        <v>1065</v>
      </c>
    </row>
    <row r="25" spans="1:7" s="44" customFormat="1" ht="18" customHeight="1" x14ac:dyDescent="0.25">
      <c r="A25" s="127"/>
      <c r="B25" s="13" t="s">
        <v>103</v>
      </c>
      <c r="C25" s="26">
        <v>222</v>
      </c>
      <c r="D25" s="26">
        <v>237</v>
      </c>
      <c r="E25" s="26">
        <v>213</v>
      </c>
      <c r="F25" s="26">
        <v>230</v>
      </c>
      <c r="G25" s="26">
        <v>231</v>
      </c>
    </row>
    <row r="26" spans="1:7" s="44" customFormat="1" ht="18" customHeight="1" x14ac:dyDescent="0.25">
      <c r="A26" s="127"/>
      <c r="B26" s="13" t="s">
        <v>105</v>
      </c>
      <c r="C26" s="26">
        <v>33</v>
      </c>
      <c r="D26" s="26">
        <v>30</v>
      </c>
      <c r="E26" s="26">
        <v>34</v>
      </c>
      <c r="F26" s="26">
        <v>52</v>
      </c>
      <c r="G26" s="26">
        <v>59</v>
      </c>
    </row>
    <row r="27" spans="1:7" s="44" customFormat="1" ht="18" customHeight="1" x14ac:dyDescent="0.25">
      <c r="A27" s="127"/>
      <c r="B27" s="13" t="s">
        <v>161</v>
      </c>
      <c r="C27" s="26">
        <v>197</v>
      </c>
      <c r="D27" s="26">
        <v>193</v>
      </c>
      <c r="E27" s="26">
        <v>172</v>
      </c>
      <c r="F27" s="26">
        <v>176</v>
      </c>
      <c r="G27" s="26">
        <v>169</v>
      </c>
    </row>
    <row r="28" spans="1:7" s="44" customFormat="1" ht="18" customHeight="1" x14ac:dyDescent="0.25">
      <c r="A28" s="99" t="s">
        <v>135</v>
      </c>
      <c r="B28" s="100"/>
      <c r="C28" s="60">
        <v>271</v>
      </c>
      <c r="D28" s="60">
        <v>253</v>
      </c>
      <c r="E28" s="60">
        <v>274</v>
      </c>
      <c r="F28" s="60">
        <v>268</v>
      </c>
      <c r="G28" s="60">
        <f>+G29</f>
        <v>285</v>
      </c>
    </row>
    <row r="29" spans="1:7" ht="18" customHeight="1" x14ac:dyDescent="0.25">
      <c r="A29" s="43" t="s">
        <v>128</v>
      </c>
      <c r="B29" s="13" t="s">
        <v>102</v>
      </c>
      <c r="C29" s="26">
        <v>271</v>
      </c>
      <c r="D29" s="26">
        <v>253</v>
      </c>
      <c r="E29" s="26">
        <v>274</v>
      </c>
      <c r="F29" s="26">
        <v>268</v>
      </c>
      <c r="G29" s="26">
        <v>285</v>
      </c>
    </row>
    <row r="30" spans="1:7" x14ac:dyDescent="0.25">
      <c r="A30" s="94" t="s">
        <v>131</v>
      </c>
      <c r="B30" s="94"/>
      <c r="C30" s="25">
        <v>1742</v>
      </c>
      <c r="D30" s="25">
        <v>1757</v>
      </c>
      <c r="E30" s="25">
        <v>1731</v>
      </c>
      <c r="F30" s="25">
        <v>1787</v>
      </c>
      <c r="G30" s="25">
        <f>+G23+G28</f>
        <v>1809</v>
      </c>
    </row>
    <row r="31" spans="1:7" ht="15" customHeight="1" x14ac:dyDescent="0.25">
      <c r="A31" s="93"/>
      <c r="B31" s="93"/>
      <c r="C31" s="93"/>
      <c r="D31" s="93"/>
      <c r="E31" s="93"/>
      <c r="F31" s="93"/>
      <c r="G31" s="93"/>
    </row>
    <row r="32" spans="1:7" ht="20.100000000000001" customHeight="1" x14ac:dyDescent="0.3">
      <c r="A32" s="124" t="s">
        <v>6</v>
      </c>
      <c r="B32" s="125"/>
      <c r="C32" s="125"/>
      <c r="D32" s="125"/>
      <c r="E32" s="125"/>
      <c r="F32" s="125"/>
      <c r="G32" s="126"/>
    </row>
    <row r="33" spans="1:7" ht="20.100000000000001" customHeight="1" x14ac:dyDescent="0.3">
      <c r="A33" s="28" t="s">
        <v>133</v>
      </c>
      <c r="B33" s="28" t="s">
        <v>132</v>
      </c>
      <c r="C33" s="27">
        <v>2021</v>
      </c>
      <c r="D33" s="27">
        <v>2022</v>
      </c>
      <c r="E33" s="27">
        <v>2023</v>
      </c>
      <c r="F33" s="27">
        <v>2024</v>
      </c>
      <c r="G33" s="27">
        <v>2025</v>
      </c>
    </row>
    <row r="34" spans="1:7" ht="20.100000000000001" customHeight="1" x14ac:dyDescent="0.25">
      <c r="A34" s="101" t="s">
        <v>137</v>
      </c>
      <c r="B34" s="101"/>
      <c r="C34" s="59">
        <v>3376</v>
      </c>
      <c r="D34" s="59">
        <v>3183</v>
      </c>
      <c r="E34" s="59">
        <v>3114</v>
      </c>
      <c r="F34" s="59">
        <v>3009</v>
      </c>
      <c r="G34" s="59">
        <f>+G35+G36+G37+G38+G39+G41+G42+G40</f>
        <v>2924</v>
      </c>
    </row>
    <row r="35" spans="1:7" ht="18" customHeight="1" x14ac:dyDescent="0.25">
      <c r="A35" s="102" t="s">
        <v>160</v>
      </c>
      <c r="B35" s="13" t="s">
        <v>42</v>
      </c>
      <c r="C35" s="26">
        <v>1349</v>
      </c>
      <c r="D35" s="26">
        <v>1317</v>
      </c>
      <c r="E35" s="26">
        <v>1264</v>
      </c>
      <c r="F35" s="26">
        <v>1236</v>
      </c>
      <c r="G35" s="26">
        <v>1163</v>
      </c>
    </row>
    <row r="36" spans="1:7" ht="18" customHeight="1" x14ac:dyDescent="0.25">
      <c r="A36" s="102"/>
      <c r="B36" s="13" t="s">
        <v>107</v>
      </c>
      <c r="C36" s="26">
        <v>349</v>
      </c>
      <c r="D36" s="26">
        <v>340</v>
      </c>
      <c r="E36" s="26">
        <v>316</v>
      </c>
      <c r="F36" s="26">
        <v>312</v>
      </c>
      <c r="G36" s="26">
        <v>318</v>
      </c>
    </row>
    <row r="37" spans="1:7" ht="18" customHeight="1" x14ac:dyDescent="0.25">
      <c r="A37" s="102"/>
      <c r="B37" s="13" t="s">
        <v>43</v>
      </c>
      <c r="C37" s="26">
        <v>747</v>
      </c>
      <c r="D37" s="26">
        <v>678</v>
      </c>
      <c r="E37" s="26">
        <v>625</v>
      </c>
      <c r="F37" s="26">
        <v>593</v>
      </c>
      <c r="G37" s="26">
        <v>544</v>
      </c>
    </row>
    <row r="38" spans="1:7" ht="18" customHeight="1" x14ac:dyDescent="0.25">
      <c r="A38" s="102"/>
      <c r="B38" s="13" t="s">
        <v>108</v>
      </c>
      <c r="C38" s="26">
        <v>237</v>
      </c>
      <c r="D38" s="26">
        <v>239</v>
      </c>
      <c r="E38" s="26">
        <v>253</v>
      </c>
      <c r="F38" s="26">
        <v>252</v>
      </c>
      <c r="G38" s="26">
        <v>291</v>
      </c>
    </row>
    <row r="39" spans="1:7" ht="18" customHeight="1" x14ac:dyDescent="0.25">
      <c r="A39" s="102"/>
      <c r="B39" s="13" t="s">
        <v>109</v>
      </c>
      <c r="C39" s="26">
        <v>231</v>
      </c>
      <c r="D39" s="26">
        <v>159</v>
      </c>
      <c r="E39" s="26">
        <v>199</v>
      </c>
      <c r="F39" s="26">
        <v>163</v>
      </c>
      <c r="G39" s="26">
        <v>158</v>
      </c>
    </row>
    <row r="40" spans="1:7" ht="18" customHeight="1" x14ac:dyDescent="0.25">
      <c r="A40" s="102"/>
      <c r="B40" s="13" t="s">
        <v>110</v>
      </c>
      <c r="C40" s="26">
        <v>0</v>
      </c>
      <c r="D40" s="26">
        <v>0</v>
      </c>
      <c r="E40" s="26">
        <v>0</v>
      </c>
      <c r="F40" s="26">
        <v>0</v>
      </c>
      <c r="G40" s="26">
        <v>1</v>
      </c>
    </row>
    <row r="41" spans="1:7" ht="18" customHeight="1" x14ac:dyDescent="0.25">
      <c r="A41" s="102"/>
      <c r="B41" s="13" t="s">
        <v>111</v>
      </c>
      <c r="C41" s="26">
        <v>356</v>
      </c>
      <c r="D41" s="26">
        <v>356</v>
      </c>
      <c r="E41" s="26">
        <v>375</v>
      </c>
      <c r="F41" s="26">
        <v>369</v>
      </c>
      <c r="G41" s="26">
        <v>343</v>
      </c>
    </row>
    <row r="42" spans="1:7" ht="18" customHeight="1" x14ac:dyDescent="0.25">
      <c r="A42" s="35" t="s">
        <v>61</v>
      </c>
      <c r="B42" s="13" t="s">
        <v>62</v>
      </c>
      <c r="C42" s="26">
        <v>107</v>
      </c>
      <c r="D42" s="26">
        <v>94</v>
      </c>
      <c r="E42" s="26">
        <v>82</v>
      </c>
      <c r="F42" s="26">
        <v>84</v>
      </c>
      <c r="G42" s="26">
        <v>106</v>
      </c>
    </row>
    <row r="43" spans="1:7" ht="18" customHeight="1" x14ac:dyDescent="0.25">
      <c r="A43" s="99" t="s">
        <v>135</v>
      </c>
      <c r="B43" s="100"/>
      <c r="C43" s="60">
        <v>224</v>
      </c>
      <c r="D43" s="60">
        <v>177</v>
      </c>
      <c r="E43" s="60">
        <v>155</v>
      </c>
      <c r="F43" s="60">
        <v>136</v>
      </c>
      <c r="G43" s="60">
        <f>+G44+G45</f>
        <v>125</v>
      </c>
    </row>
    <row r="44" spans="1:7" ht="18" customHeight="1" x14ac:dyDescent="0.25">
      <c r="A44" s="102" t="s">
        <v>41</v>
      </c>
      <c r="B44" s="13" t="s">
        <v>42</v>
      </c>
      <c r="C44" s="26">
        <v>164</v>
      </c>
      <c r="D44" s="26">
        <v>118</v>
      </c>
      <c r="E44" s="26">
        <v>91</v>
      </c>
      <c r="F44" s="26">
        <v>78</v>
      </c>
      <c r="G44" s="26">
        <v>71</v>
      </c>
    </row>
    <row r="45" spans="1:7" ht="18" customHeight="1" x14ac:dyDescent="0.25">
      <c r="A45" s="102"/>
      <c r="B45" s="13" t="s">
        <v>43</v>
      </c>
      <c r="C45" s="26">
        <v>60</v>
      </c>
      <c r="D45" s="26">
        <v>59</v>
      </c>
      <c r="E45" s="26">
        <v>64</v>
      </c>
      <c r="F45" s="26">
        <v>58</v>
      </c>
      <c r="G45" s="26">
        <v>54</v>
      </c>
    </row>
    <row r="46" spans="1:7" x14ac:dyDescent="0.25">
      <c r="A46" s="94" t="s">
        <v>131</v>
      </c>
      <c r="B46" s="94"/>
      <c r="C46" s="61">
        <v>3600</v>
      </c>
      <c r="D46" s="61">
        <v>3360</v>
      </c>
      <c r="E46" s="61">
        <v>3269</v>
      </c>
      <c r="F46" s="61">
        <v>3145</v>
      </c>
      <c r="G46" s="61">
        <f>+G34+G43</f>
        <v>3049</v>
      </c>
    </row>
    <row r="47" spans="1:7" ht="15" customHeight="1" x14ac:dyDescent="0.25">
      <c r="A47" s="128"/>
      <c r="B47" s="128"/>
      <c r="C47" s="128"/>
      <c r="D47" s="128"/>
      <c r="E47" s="128"/>
      <c r="F47" s="128"/>
      <c r="G47" s="128"/>
    </row>
    <row r="48" spans="1:7" ht="18" customHeight="1" x14ac:dyDescent="0.3">
      <c r="A48" s="131" t="s">
        <v>10</v>
      </c>
      <c r="B48" s="132"/>
      <c r="C48" s="132"/>
      <c r="D48" s="132"/>
      <c r="E48" s="132"/>
      <c r="F48" s="132"/>
      <c r="G48" s="133"/>
    </row>
    <row r="49" spans="1:7" ht="18" customHeight="1" x14ac:dyDescent="0.3">
      <c r="A49" s="28" t="s">
        <v>133</v>
      </c>
      <c r="B49" s="28" t="s">
        <v>132</v>
      </c>
      <c r="C49" s="27">
        <v>2021</v>
      </c>
      <c r="D49" s="27">
        <v>2022</v>
      </c>
      <c r="E49" s="27">
        <v>2023</v>
      </c>
      <c r="F49" s="27">
        <v>2024</v>
      </c>
      <c r="G49" s="27">
        <v>2025</v>
      </c>
    </row>
    <row r="50" spans="1:7" ht="18" customHeight="1" x14ac:dyDescent="0.25">
      <c r="A50" s="119" t="s">
        <v>137</v>
      </c>
      <c r="B50" s="119"/>
      <c r="C50" s="37">
        <v>4430</v>
      </c>
      <c r="D50" s="37">
        <v>4242</v>
      </c>
      <c r="E50" s="37">
        <v>4415</v>
      </c>
      <c r="F50" s="37">
        <v>4613</v>
      </c>
      <c r="G50" s="37">
        <f>+G51+G52+G53</f>
        <v>4773</v>
      </c>
    </row>
    <row r="51" spans="1:7" ht="18" customHeight="1" x14ac:dyDescent="0.25">
      <c r="A51" s="103" t="s">
        <v>136</v>
      </c>
      <c r="B51" s="13" t="s">
        <v>106</v>
      </c>
      <c r="C51" s="26">
        <v>1349</v>
      </c>
      <c r="D51" s="26">
        <v>1299</v>
      </c>
      <c r="E51" s="26">
        <v>1258</v>
      </c>
      <c r="F51" s="26">
        <v>1238</v>
      </c>
      <c r="G51" s="26">
        <v>1230</v>
      </c>
    </row>
    <row r="52" spans="1:7" ht="18" customHeight="1" x14ac:dyDescent="0.25">
      <c r="A52" s="103"/>
      <c r="B52" s="13" t="s">
        <v>45</v>
      </c>
      <c r="C52" s="26">
        <v>1184</v>
      </c>
      <c r="D52" s="26">
        <v>1145</v>
      </c>
      <c r="E52" s="26">
        <v>1283</v>
      </c>
      <c r="F52" s="26">
        <v>1359</v>
      </c>
      <c r="G52" s="26">
        <v>1483</v>
      </c>
    </row>
    <row r="53" spans="1:7" ht="18" customHeight="1" x14ac:dyDescent="0.25">
      <c r="A53" s="103"/>
      <c r="B53" s="13" t="s">
        <v>46</v>
      </c>
      <c r="C53" s="26">
        <v>1897</v>
      </c>
      <c r="D53" s="26">
        <v>1798</v>
      </c>
      <c r="E53" s="26">
        <v>1874</v>
      </c>
      <c r="F53" s="26">
        <v>2016</v>
      </c>
      <c r="G53" s="26">
        <v>2060</v>
      </c>
    </row>
    <row r="54" spans="1:7" ht="18" customHeight="1" x14ac:dyDescent="0.25">
      <c r="A54" s="118" t="s">
        <v>135</v>
      </c>
      <c r="B54" s="118"/>
      <c r="C54" s="37">
        <v>4444</v>
      </c>
      <c r="D54" s="37">
        <v>3722</v>
      </c>
      <c r="E54" s="37">
        <v>4237</v>
      </c>
      <c r="F54" s="37">
        <v>3914</v>
      </c>
      <c r="G54" s="37">
        <f>SUM(G55:G69)</f>
        <v>4163</v>
      </c>
    </row>
    <row r="55" spans="1:7" ht="18" customHeight="1" x14ac:dyDescent="0.25">
      <c r="A55" s="108" t="s">
        <v>159</v>
      </c>
      <c r="B55" s="13" t="s">
        <v>45</v>
      </c>
      <c r="C55" s="26">
        <v>187</v>
      </c>
      <c r="D55" s="26">
        <v>109</v>
      </c>
      <c r="E55" s="26">
        <v>165</v>
      </c>
      <c r="F55" s="26">
        <v>158</v>
      </c>
      <c r="G55" s="26">
        <v>88</v>
      </c>
    </row>
    <row r="56" spans="1:7" ht="18" customHeight="1" x14ac:dyDescent="0.25">
      <c r="A56" s="117"/>
      <c r="B56" s="13" t="s">
        <v>46</v>
      </c>
      <c r="C56" s="26">
        <v>379</v>
      </c>
      <c r="D56" s="26">
        <v>267</v>
      </c>
      <c r="E56" s="26">
        <v>238</v>
      </c>
      <c r="F56" s="26">
        <v>240</v>
      </c>
      <c r="G56" s="26">
        <v>175</v>
      </c>
    </row>
    <row r="57" spans="1:7" ht="18" customHeight="1" x14ac:dyDescent="0.25">
      <c r="A57" s="108" t="s">
        <v>158</v>
      </c>
      <c r="B57" s="13" t="s">
        <v>45</v>
      </c>
      <c r="C57" s="26">
        <v>92</v>
      </c>
      <c r="D57" s="26">
        <v>79</v>
      </c>
      <c r="E57" s="26">
        <v>166</v>
      </c>
      <c r="F57" s="26">
        <v>93</v>
      </c>
      <c r="G57" s="26">
        <v>154</v>
      </c>
    </row>
    <row r="58" spans="1:7" ht="18" customHeight="1" x14ac:dyDescent="0.25">
      <c r="A58" s="117"/>
      <c r="B58" s="13" t="s">
        <v>46</v>
      </c>
      <c r="C58" s="26">
        <v>458</v>
      </c>
      <c r="D58" s="26">
        <v>346</v>
      </c>
      <c r="E58" s="26">
        <v>675</v>
      </c>
      <c r="F58" s="26">
        <v>366</v>
      </c>
      <c r="G58" s="26">
        <v>642</v>
      </c>
    </row>
    <row r="59" spans="1:7" ht="18" customHeight="1" x14ac:dyDescent="0.25">
      <c r="A59" s="108" t="s">
        <v>157</v>
      </c>
      <c r="B59" s="13" t="s">
        <v>45</v>
      </c>
      <c r="C59" s="26">
        <v>111</v>
      </c>
      <c r="D59" s="26">
        <v>112</v>
      </c>
      <c r="E59" s="26">
        <v>131</v>
      </c>
      <c r="F59" s="26">
        <v>178</v>
      </c>
      <c r="G59" s="26">
        <v>188</v>
      </c>
    </row>
    <row r="60" spans="1:7" ht="18" customHeight="1" x14ac:dyDescent="0.25">
      <c r="A60" s="117"/>
      <c r="B60" s="13" t="s">
        <v>46</v>
      </c>
      <c r="C60" s="26">
        <v>336</v>
      </c>
      <c r="D60" s="26">
        <v>265</v>
      </c>
      <c r="E60" s="26">
        <v>232</v>
      </c>
      <c r="F60" s="26">
        <v>244</v>
      </c>
      <c r="G60" s="26">
        <v>279</v>
      </c>
    </row>
    <row r="61" spans="1:7" ht="18" customHeight="1" x14ac:dyDescent="0.25">
      <c r="A61" s="38" t="s">
        <v>126</v>
      </c>
      <c r="B61" s="13" t="s">
        <v>46</v>
      </c>
      <c r="C61" s="26">
        <v>237</v>
      </c>
      <c r="D61" s="26">
        <v>206</v>
      </c>
      <c r="E61" s="26">
        <v>169</v>
      </c>
      <c r="F61" s="26">
        <v>166</v>
      </c>
      <c r="G61" s="26">
        <v>161</v>
      </c>
    </row>
    <row r="62" spans="1:7" ht="18" customHeight="1" x14ac:dyDescent="0.25">
      <c r="A62" s="108" t="s">
        <v>156</v>
      </c>
      <c r="B62" s="13" t="s">
        <v>45</v>
      </c>
      <c r="C62" s="34">
        <v>385</v>
      </c>
      <c r="D62" s="34">
        <v>301</v>
      </c>
      <c r="E62" s="34">
        <v>303</v>
      </c>
      <c r="F62" s="34">
        <v>301</v>
      </c>
      <c r="G62" s="34">
        <v>295</v>
      </c>
    </row>
    <row r="63" spans="1:7" ht="18" customHeight="1" x14ac:dyDescent="0.25">
      <c r="A63" s="117"/>
      <c r="B63" s="13" t="s">
        <v>46</v>
      </c>
      <c r="C63" s="34">
        <v>555</v>
      </c>
      <c r="D63" s="34">
        <v>477</v>
      </c>
      <c r="E63" s="34">
        <v>524</v>
      </c>
      <c r="F63" s="34">
        <v>531</v>
      </c>
      <c r="G63" s="34">
        <v>511</v>
      </c>
    </row>
    <row r="64" spans="1:7" ht="18" customHeight="1" x14ac:dyDescent="0.25">
      <c r="A64" s="108" t="s">
        <v>155</v>
      </c>
      <c r="B64" s="13" t="s">
        <v>45</v>
      </c>
      <c r="C64" s="34">
        <v>190</v>
      </c>
      <c r="D64" s="34">
        <v>157</v>
      </c>
      <c r="E64" s="34">
        <v>157</v>
      </c>
      <c r="F64" s="34">
        <v>152</v>
      </c>
      <c r="G64" s="34">
        <v>160</v>
      </c>
    </row>
    <row r="65" spans="1:7" ht="18" customHeight="1" x14ac:dyDescent="0.25">
      <c r="A65" s="108"/>
      <c r="B65" s="13" t="s">
        <v>46</v>
      </c>
      <c r="C65" s="26">
        <v>225</v>
      </c>
      <c r="D65" s="26">
        <v>191</v>
      </c>
      <c r="E65" s="26">
        <v>191</v>
      </c>
      <c r="F65" s="26">
        <v>172</v>
      </c>
      <c r="G65" s="26">
        <v>169</v>
      </c>
    </row>
    <row r="66" spans="1:7" ht="18" customHeight="1" x14ac:dyDescent="0.25">
      <c r="A66" s="108" t="s">
        <v>129</v>
      </c>
      <c r="B66" s="13" t="s">
        <v>154</v>
      </c>
      <c r="C66" s="26">
        <v>392</v>
      </c>
      <c r="D66" s="26">
        <v>412</v>
      </c>
      <c r="E66" s="26">
        <v>484</v>
      </c>
      <c r="F66" s="26">
        <v>521</v>
      </c>
      <c r="G66" s="26">
        <v>627</v>
      </c>
    </row>
    <row r="67" spans="1:7" ht="17.25" customHeight="1" x14ac:dyDescent="0.25">
      <c r="A67" s="108"/>
      <c r="B67" s="13" t="s">
        <v>46</v>
      </c>
      <c r="C67" s="26">
        <v>387</v>
      </c>
      <c r="D67" s="26">
        <v>366</v>
      </c>
      <c r="E67" s="26">
        <v>390</v>
      </c>
      <c r="F67" s="26">
        <v>380</v>
      </c>
      <c r="G67" s="26">
        <v>377</v>
      </c>
    </row>
    <row r="68" spans="1:7" ht="18" customHeight="1" x14ac:dyDescent="0.25">
      <c r="A68" s="108" t="s">
        <v>153</v>
      </c>
      <c r="B68" s="13" t="s">
        <v>45</v>
      </c>
      <c r="C68" s="26">
        <v>252</v>
      </c>
      <c r="D68" s="26">
        <v>228</v>
      </c>
      <c r="E68" s="26">
        <v>184</v>
      </c>
      <c r="F68" s="26">
        <v>184</v>
      </c>
      <c r="G68" s="26">
        <v>158</v>
      </c>
    </row>
    <row r="69" spans="1:7" ht="18" customHeight="1" x14ac:dyDescent="0.25">
      <c r="A69" s="108"/>
      <c r="B69" s="13" t="s">
        <v>46</v>
      </c>
      <c r="C69" s="26">
        <v>258</v>
      </c>
      <c r="D69" s="26">
        <v>206</v>
      </c>
      <c r="E69" s="26">
        <v>228</v>
      </c>
      <c r="F69" s="26">
        <v>228</v>
      </c>
      <c r="G69" s="26">
        <v>179</v>
      </c>
    </row>
    <row r="70" spans="1:7" ht="18" customHeight="1" x14ac:dyDescent="0.25">
      <c r="A70" s="94" t="s">
        <v>131</v>
      </c>
      <c r="B70" s="94"/>
      <c r="C70" s="25">
        <v>8874</v>
      </c>
      <c r="D70" s="25">
        <v>7964</v>
      </c>
      <c r="E70" s="25">
        <v>8652</v>
      </c>
      <c r="F70" s="25">
        <v>8527</v>
      </c>
      <c r="G70" s="25">
        <f>+G54+G50</f>
        <v>8936</v>
      </c>
    </row>
    <row r="71" spans="1:7" ht="14.25" customHeight="1" x14ac:dyDescent="0.25">
      <c r="A71" s="93"/>
      <c r="B71" s="93"/>
      <c r="C71" s="93"/>
      <c r="D71" s="93"/>
      <c r="E71" s="93"/>
      <c r="F71" s="93"/>
      <c r="G71" s="93"/>
    </row>
    <row r="72" spans="1:7" ht="16.5" customHeight="1" x14ac:dyDescent="0.3">
      <c r="A72" s="124" t="s">
        <v>7</v>
      </c>
      <c r="B72" s="125"/>
      <c r="C72" s="125"/>
      <c r="D72" s="125"/>
      <c r="E72" s="125"/>
      <c r="F72" s="125"/>
      <c r="G72" s="126"/>
    </row>
    <row r="73" spans="1:7" ht="15.6" x14ac:dyDescent="0.3">
      <c r="A73" s="28" t="s">
        <v>133</v>
      </c>
      <c r="B73" s="28" t="s">
        <v>132</v>
      </c>
      <c r="C73" s="27">
        <v>2021</v>
      </c>
      <c r="D73" s="27">
        <v>2022</v>
      </c>
      <c r="E73" s="27">
        <v>2023</v>
      </c>
      <c r="F73" s="27">
        <v>2024</v>
      </c>
      <c r="G73" s="27">
        <v>2025</v>
      </c>
    </row>
    <row r="74" spans="1:7" ht="18" customHeight="1" x14ac:dyDescent="0.25">
      <c r="A74" s="42" t="s">
        <v>150</v>
      </c>
      <c r="B74" s="13" t="s">
        <v>27</v>
      </c>
      <c r="C74" s="26">
        <v>291</v>
      </c>
      <c r="D74" s="26">
        <v>267</v>
      </c>
      <c r="E74" s="26">
        <v>233</v>
      </c>
      <c r="F74" s="26">
        <v>220</v>
      </c>
      <c r="G74" s="26">
        <v>215</v>
      </c>
    </row>
    <row r="75" spans="1:7" ht="18" customHeight="1" x14ac:dyDescent="0.25">
      <c r="A75" s="42"/>
      <c r="B75" s="13" t="s">
        <v>28</v>
      </c>
      <c r="C75" s="26">
        <v>0</v>
      </c>
      <c r="D75" s="26">
        <v>0</v>
      </c>
      <c r="E75" s="26">
        <v>0</v>
      </c>
      <c r="F75" s="26">
        <v>0</v>
      </c>
      <c r="G75" s="26">
        <v>21</v>
      </c>
    </row>
    <row r="76" spans="1:7" x14ac:dyDescent="0.25">
      <c r="A76" s="94" t="s">
        <v>131</v>
      </c>
      <c r="B76" s="94"/>
      <c r="C76" s="25">
        <v>291</v>
      </c>
      <c r="D76" s="25">
        <v>267</v>
      </c>
      <c r="E76" s="25">
        <v>233</v>
      </c>
      <c r="F76" s="25">
        <v>220</v>
      </c>
      <c r="G76" s="25">
        <f>+G74+G75</f>
        <v>236</v>
      </c>
    </row>
    <row r="77" spans="1:7" ht="9.9" customHeight="1" x14ac:dyDescent="0.25">
      <c r="A77" s="93"/>
      <c r="B77" s="93"/>
      <c r="C77" s="93"/>
      <c r="D77" s="93"/>
      <c r="E77" s="93"/>
      <c r="F77" s="93"/>
      <c r="G77" s="93"/>
    </row>
    <row r="78" spans="1:7" ht="15.6" x14ac:dyDescent="0.3">
      <c r="A78" s="124" t="s">
        <v>3</v>
      </c>
      <c r="B78" s="125"/>
      <c r="C78" s="125"/>
      <c r="D78" s="125"/>
      <c r="E78" s="125"/>
      <c r="F78" s="125"/>
      <c r="G78" s="126"/>
    </row>
    <row r="79" spans="1:7" ht="15.6" x14ac:dyDescent="0.3">
      <c r="A79" s="41" t="s">
        <v>133</v>
      </c>
      <c r="B79" s="41" t="s">
        <v>132</v>
      </c>
      <c r="C79" s="27">
        <v>2021</v>
      </c>
      <c r="D79" s="27">
        <v>2022</v>
      </c>
      <c r="E79" s="27">
        <v>2023</v>
      </c>
      <c r="F79" s="27">
        <v>2024</v>
      </c>
      <c r="G79" s="27">
        <v>2025</v>
      </c>
    </row>
    <row r="80" spans="1:7" x14ac:dyDescent="0.25">
      <c r="A80" s="119" t="s">
        <v>137</v>
      </c>
      <c r="B80" s="119"/>
      <c r="C80" s="37">
        <v>1766</v>
      </c>
      <c r="D80" s="37">
        <v>1824</v>
      </c>
      <c r="E80" s="37">
        <v>1780</v>
      </c>
      <c r="F80" s="37">
        <v>1728</v>
      </c>
      <c r="G80" s="37">
        <f>+G81+G82+G83+G84+G85+G86+G87</f>
        <v>1772</v>
      </c>
    </row>
    <row r="81" spans="1:7" ht="18" customHeight="1" x14ac:dyDescent="0.25">
      <c r="A81" s="114" t="s">
        <v>152</v>
      </c>
      <c r="B81" s="13" t="s">
        <v>112</v>
      </c>
      <c r="C81" s="26">
        <v>284</v>
      </c>
      <c r="D81" s="26">
        <v>295</v>
      </c>
      <c r="E81" s="26">
        <v>302</v>
      </c>
      <c r="F81" s="26">
        <v>302</v>
      </c>
      <c r="G81" s="26">
        <v>325</v>
      </c>
    </row>
    <row r="82" spans="1:7" ht="18" customHeight="1" x14ac:dyDescent="0.25">
      <c r="A82" s="115"/>
      <c r="B82" s="13" t="s">
        <v>113</v>
      </c>
      <c r="C82" s="26">
        <v>392</v>
      </c>
      <c r="D82" s="26">
        <v>390</v>
      </c>
      <c r="E82" s="26">
        <v>387</v>
      </c>
      <c r="F82" s="26">
        <v>394</v>
      </c>
      <c r="G82" s="26">
        <v>387</v>
      </c>
    </row>
    <row r="83" spans="1:7" ht="18" customHeight="1" x14ac:dyDescent="0.25">
      <c r="A83" s="115"/>
      <c r="B83" s="13" t="s">
        <v>114</v>
      </c>
      <c r="C83" s="26">
        <v>303</v>
      </c>
      <c r="D83" s="26">
        <v>327</v>
      </c>
      <c r="E83" s="26">
        <v>303</v>
      </c>
      <c r="F83" s="26">
        <v>296</v>
      </c>
      <c r="G83" s="26">
        <v>301</v>
      </c>
    </row>
    <row r="84" spans="1:7" ht="18" customHeight="1" x14ac:dyDescent="0.25">
      <c r="A84" s="115"/>
      <c r="B84" s="13" t="s">
        <v>115</v>
      </c>
      <c r="C84" s="26">
        <v>225</v>
      </c>
      <c r="D84" s="26">
        <v>226</v>
      </c>
      <c r="E84" s="26">
        <v>201</v>
      </c>
      <c r="F84" s="26">
        <v>197</v>
      </c>
      <c r="G84" s="26">
        <v>201</v>
      </c>
    </row>
    <row r="85" spans="1:7" ht="18" customHeight="1" x14ac:dyDescent="0.25">
      <c r="A85" s="115"/>
      <c r="B85" s="13" t="s">
        <v>59</v>
      </c>
      <c r="C85" s="26">
        <v>206</v>
      </c>
      <c r="D85" s="26">
        <v>215</v>
      </c>
      <c r="E85" s="26">
        <v>209</v>
      </c>
      <c r="F85" s="26">
        <v>187</v>
      </c>
      <c r="G85" s="26">
        <v>205</v>
      </c>
    </row>
    <row r="86" spans="1:7" ht="18" customHeight="1" x14ac:dyDescent="0.25">
      <c r="A86" s="115"/>
      <c r="B86" s="13" t="s">
        <v>116</v>
      </c>
      <c r="C86" s="26">
        <v>163</v>
      </c>
      <c r="D86" s="26">
        <v>167</v>
      </c>
      <c r="E86" s="26">
        <v>177</v>
      </c>
      <c r="F86" s="26">
        <v>142</v>
      </c>
      <c r="G86" s="26">
        <v>146</v>
      </c>
    </row>
    <row r="87" spans="1:7" ht="18" customHeight="1" x14ac:dyDescent="0.25">
      <c r="A87" s="116"/>
      <c r="B87" s="13" t="s">
        <v>117</v>
      </c>
      <c r="C87" s="26">
        <v>193</v>
      </c>
      <c r="D87" s="26">
        <v>204</v>
      </c>
      <c r="E87" s="26">
        <v>201</v>
      </c>
      <c r="F87" s="26">
        <v>210</v>
      </c>
      <c r="G87" s="26">
        <v>207</v>
      </c>
    </row>
    <row r="88" spans="1:7" ht="18" customHeight="1" x14ac:dyDescent="0.25">
      <c r="A88" s="118" t="s">
        <v>135</v>
      </c>
      <c r="B88" s="118"/>
      <c r="C88" s="37">
        <v>0</v>
      </c>
      <c r="D88" s="37">
        <v>0</v>
      </c>
      <c r="E88" s="37">
        <v>0</v>
      </c>
      <c r="F88" s="37">
        <v>9</v>
      </c>
      <c r="G88" s="37">
        <f>+G89</f>
        <v>22</v>
      </c>
    </row>
    <row r="89" spans="1:7" ht="18" customHeight="1" x14ac:dyDescent="0.25">
      <c r="A89" s="40" t="s">
        <v>58</v>
      </c>
      <c r="B89" s="13" t="s">
        <v>59</v>
      </c>
      <c r="C89" s="26"/>
      <c r="D89" s="26"/>
      <c r="E89" s="26"/>
      <c r="F89" s="26">
        <v>9</v>
      </c>
      <c r="G89" s="26">
        <v>22</v>
      </c>
    </row>
    <row r="90" spans="1:7" x14ac:dyDescent="0.25">
      <c r="A90" s="106" t="s">
        <v>131</v>
      </c>
      <c r="B90" s="107"/>
      <c r="C90" s="25">
        <v>1766</v>
      </c>
      <c r="D90" s="25">
        <v>1824</v>
      </c>
      <c r="E90" s="25">
        <v>1780</v>
      </c>
      <c r="F90" s="25">
        <v>1737</v>
      </c>
      <c r="G90" s="25">
        <f>+G80+G88</f>
        <v>1794</v>
      </c>
    </row>
    <row r="91" spans="1:7" ht="4.5" customHeight="1" x14ac:dyDescent="0.25">
      <c r="A91" s="120"/>
      <c r="B91" s="120"/>
      <c r="C91" s="120"/>
      <c r="D91" s="120"/>
      <c r="E91" s="120"/>
      <c r="F91" s="120"/>
      <c r="G91" s="120"/>
    </row>
    <row r="92" spans="1:7" ht="9.9" customHeight="1" x14ac:dyDescent="0.25">
      <c r="A92" s="121"/>
      <c r="B92" s="121"/>
      <c r="C92" s="121"/>
      <c r="D92" s="121"/>
      <c r="E92" s="121"/>
      <c r="F92" s="121"/>
      <c r="G92" s="121"/>
    </row>
    <row r="93" spans="1:7" ht="18" customHeight="1" x14ac:dyDescent="0.3">
      <c r="A93" s="104" t="s">
        <v>151</v>
      </c>
      <c r="B93" s="105"/>
      <c r="C93" s="105"/>
      <c r="D93" s="105"/>
      <c r="E93" s="105"/>
      <c r="F93" s="105"/>
      <c r="G93" s="105"/>
    </row>
    <row r="94" spans="1:7" ht="18" customHeight="1" x14ac:dyDescent="0.3">
      <c r="A94" s="32" t="s">
        <v>133</v>
      </c>
      <c r="B94" s="32" t="s">
        <v>132</v>
      </c>
      <c r="C94" s="31">
        <v>2021</v>
      </c>
      <c r="D94" s="31">
        <v>2022</v>
      </c>
      <c r="E94" s="31">
        <v>2023</v>
      </c>
      <c r="F94" s="31">
        <v>2024</v>
      </c>
      <c r="G94" s="31">
        <v>2025</v>
      </c>
    </row>
    <row r="95" spans="1:7" ht="18" customHeight="1" x14ac:dyDescent="0.25">
      <c r="A95" s="101" t="s">
        <v>137</v>
      </c>
      <c r="B95" s="101"/>
      <c r="C95" s="37">
        <v>2386</v>
      </c>
      <c r="D95" s="37">
        <v>2384</v>
      </c>
      <c r="E95" s="37">
        <v>2421</v>
      </c>
      <c r="F95" s="37">
        <v>2100</v>
      </c>
      <c r="G95" s="37">
        <f>+G96+G97+G98+G99+G100+G101+G102+G103+G104+G105+G106</f>
        <v>1971</v>
      </c>
    </row>
    <row r="96" spans="1:7" ht="18" customHeight="1" x14ac:dyDescent="0.25">
      <c r="A96" s="103" t="s">
        <v>150</v>
      </c>
      <c r="B96" s="13" t="s">
        <v>29</v>
      </c>
      <c r="C96" s="26">
        <v>47</v>
      </c>
      <c r="D96" s="26">
        <v>65</v>
      </c>
      <c r="E96" s="26">
        <v>65</v>
      </c>
      <c r="F96" s="26">
        <v>63</v>
      </c>
      <c r="G96" s="26">
        <v>49</v>
      </c>
    </row>
    <row r="97" spans="1:7" ht="18" customHeight="1" x14ac:dyDescent="0.25">
      <c r="A97" s="103"/>
      <c r="B97" s="13" t="s">
        <v>30</v>
      </c>
      <c r="C97" s="26">
        <v>117</v>
      </c>
      <c r="D97" s="26">
        <v>119</v>
      </c>
      <c r="E97" s="26">
        <v>116</v>
      </c>
      <c r="F97" s="26">
        <v>88</v>
      </c>
      <c r="G97" s="26">
        <v>81</v>
      </c>
    </row>
    <row r="98" spans="1:7" ht="18" customHeight="1" x14ac:dyDescent="0.25">
      <c r="A98" s="103"/>
      <c r="B98" s="13" t="s">
        <v>31</v>
      </c>
      <c r="C98" s="26">
        <v>66</v>
      </c>
      <c r="D98" s="26">
        <v>85</v>
      </c>
      <c r="E98" s="26">
        <v>85</v>
      </c>
      <c r="F98" s="26">
        <v>82</v>
      </c>
      <c r="G98" s="26">
        <v>64</v>
      </c>
    </row>
    <row r="99" spans="1:7" ht="18" customHeight="1" x14ac:dyDescent="0.25">
      <c r="A99" s="103"/>
      <c r="B99" s="13" t="s">
        <v>32</v>
      </c>
      <c r="C99" s="26">
        <v>1236</v>
      </c>
      <c r="D99" s="26">
        <v>1216</v>
      </c>
      <c r="E99" s="26">
        <v>1236</v>
      </c>
      <c r="F99" s="26">
        <v>1063</v>
      </c>
      <c r="G99" s="26">
        <v>1054</v>
      </c>
    </row>
    <row r="100" spans="1:7" ht="18" customHeight="1" x14ac:dyDescent="0.25">
      <c r="A100" s="103"/>
      <c r="B100" s="13" t="s">
        <v>33</v>
      </c>
      <c r="C100" s="26">
        <v>494</v>
      </c>
      <c r="D100" s="26">
        <v>443</v>
      </c>
      <c r="E100" s="26">
        <v>454</v>
      </c>
      <c r="F100" s="26">
        <v>360</v>
      </c>
      <c r="G100" s="26">
        <v>341</v>
      </c>
    </row>
    <row r="101" spans="1:7" ht="18" customHeight="1" x14ac:dyDescent="0.25">
      <c r="A101" s="103"/>
      <c r="B101" s="13" t="s">
        <v>34</v>
      </c>
      <c r="C101" s="26">
        <v>113</v>
      </c>
      <c r="D101" s="26">
        <v>135</v>
      </c>
      <c r="E101" s="26">
        <v>129</v>
      </c>
      <c r="F101" s="26">
        <v>141</v>
      </c>
      <c r="G101" s="26">
        <v>118</v>
      </c>
    </row>
    <row r="102" spans="1:7" ht="18" customHeight="1" x14ac:dyDescent="0.25">
      <c r="A102" s="103"/>
      <c r="B102" s="13" t="s">
        <v>35</v>
      </c>
      <c r="C102" s="39">
        <v>25</v>
      </c>
      <c r="D102" s="39">
        <v>24</v>
      </c>
      <c r="E102" s="39">
        <v>22</v>
      </c>
      <c r="F102" s="39">
        <v>17</v>
      </c>
      <c r="G102" s="39">
        <v>14</v>
      </c>
    </row>
    <row r="103" spans="1:7" ht="18" customHeight="1" x14ac:dyDescent="0.25">
      <c r="A103" s="103"/>
      <c r="B103" s="13" t="s">
        <v>36</v>
      </c>
      <c r="C103" s="39">
        <v>42</v>
      </c>
      <c r="D103" s="39">
        <v>43</v>
      </c>
      <c r="E103" s="39">
        <v>46</v>
      </c>
      <c r="F103" s="39">
        <v>37</v>
      </c>
      <c r="G103" s="39">
        <v>39</v>
      </c>
    </row>
    <row r="104" spans="1:7" ht="18" customHeight="1" x14ac:dyDescent="0.25">
      <c r="A104" s="103"/>
      <c r="B104" s="13" t="s">
        <v>37</v>
      </c>
      <c r="C104" s="39">
        <v>63</v>
      </c>
      <c r="D104" s="39">
        <v>66</v>
      </c>
      <c r="E104" s="39">
        <v>68</v>
      </c>
      <c r="F104" s="39">
        <v>55</v>
      </c>
      <c r="G104" s="39">
        <v>55</v>
      </c>
    </row>
    <row r="105" spans="1:7" ht="18" customHeight="1" x14ac:dyDescent="0.25">
      <c r="A105" s="103"/>
      <c r="B105" s="13" t="s">
        <v>38</v>
      </c>
      <c r="C105" s="39">
        <v>151</v>
      </c>
      <c r="D105" s="39">
        <v>151</v>
      </c>
      <c r="E105" s="39">
        <v>161</v>
      </c>
      <c r="F105" s="39">
        <v>149</v>
      </c>
      <c r="G105" s="39">
        <v>115</v>
      </c>
    </row>
    <row r="106" spans="1:7" ht="18" customHeight="1" x14ac:dyDescent="0.25">
      <c r="A106" s="103"/>
      <c r="B106" s="13" t="s">
        <v>39</v>
      </c>
      <c r="C106" s="39">
        <v>32</v>
      </c>
      <c r="D106" s="39">
        <v>37</v>
      </c>
      <c r="E106" s="39">
        <v>39</v>
      </c>
      <c r="F106" s="39">
        <v>45</v>
      </c>
      <c r="G106" s="39">
        <v>41</v>
      </c>
    </row>
    <row r="107" spans="1:7" ht="18" customHeight="1" x14ac:dyDescent="0.25">
      <c r="A107" s="99" t="s">
        <v>135</v>
      </c>
      <c r="B107" s="99"/>
      <c r="C107" s="37">
        <v>1779</v>
      </c>
      <c r="D107" s="37">
        <v>1912</v>
      </c>
      <c r="E107" s="37">
        <v>2021</v>
      </c>
      <c r="F107" s="37">
        <v>1908</v>
      </c>
      <c r="G107" s="37">
        <f>SUM(G108:G121)</f>
        <v>1947</v>
      </c>
    </row>
    <row r="108" spans="1:7" ht="18" customHeight="1" x14ac:dyDescent="0.25">
      <c r="A108" s="108" t="s">
        <v>66</v>
      </c>
      <c r="B108" s="13" t="s">
        <v>34</v>
      </c>
      <c r="C108" s="26">
        <v>178</v>
      </c>
      <c r="D108" s="26">
        <v>193</v>
      </c>
      <c r="E108" s="26">
        <v>218</v>
      </c>
      <c r="F108" s="26">
        <v>208</v>
      </c>
      <c r="G108" s="26">
        <v>206</v>
      </c>
    </row>
    <row r="109" spans="1:7" ht="18" customHeight="1" x14ac:dyDescent="0.25">
      <c r="A109" s="108"/>
      <c r="B109" s="13" t="s">
        <v>32</v>
      </c>
      <c r="C109" s="26">
        <v>132</v>
      </c>
      <c r="D109" s="26">
        <v>154</v>
      </c>
      <c r="E109" s="26">
        <v>184</v>
      </c>
      <c r="F109" s="26">
        <v>182</v>
      </c>
      <c r="G109" s="26">
        <v>176</v>
      </c>
    </row>
    <row r="110" spans="1:7" ht="18" customHeight="1" x14ac:dyDescent="0.25">
      <c r="A110" s="108" t="s">
        <v>44</v>
      </c>
      <c r="B110" s="13" t="s">
        <v>34</v>
      </c>
      <c r="C110" s="26">
        <v>94</v>
      </c>
      <c r="D110" s="26">
        <v>85</v>
      </c>
      <c r="E110" s="26">
        <v>85</v>
      </c>
      <c r="F110" s="26">
        <v>109</v>
      </c>
      <c r="G110" s="26">
        <v>156</v>
      </c>
    </row>
    <row r="111" spans="1:7" ht="18" customHeight="1" x14ac:dyDescent="0.25">
      <c r="A111" s="108"/>
      <c r="B111" s="13" t="s">
        <v>32</v>
      </c>
      <c r="C111" s="26">
        <v>294</v>
      </c>
      <c r="D111" s="26">
        <v>235</v>
      </c>
      <c r="E111" s="26">
        <v>221</v>
      </c>
      <c r="F111" s="26">
        <v>236</v>
      </c>
      <c r="G111" s="26">
        <v>267</v>
      </c>
    </row>
    <row r="112" spans="1:7" ht="18" customHeight="1" x14ac:dyDescent="0.25">
      <c r="A112" s="108"/>
      <c r="B112" s="13" t="s">
        <v>30</v>
      </c>
      <c r="C112" s="26">
        <v>0</v>
      </c>
      <c r="D112" s="26">
        <v>10</v>
      </c>
      <c r="E112" s="26">
        <v>16</v>
      </c>
      <c r="F112" s="26">
        <v>8</v>
      </c>
      <c r="G112" s="26">
        <v>25</v>
      </c>
    </row>
    <row r="113" spans="1:7" ht="18" customHeight="1" x14ac:dyDescent="0.25">
      <c r="A113" s="108" t="s">
        <v>47</v>
      </c>
      <c r="B113" s="13" t="s">
        <v>34</v>
      </c>
      <c r="C113" s="26">
        <v>195</v>
      </c>
      <c r="D113" s="26">
        <v>218</v>
      </c>
      <c r="E113" s="26">
        <v>235</v>
      </c>
      <c r="F113" s="26">
        <v>235</v>
      </c>
      <c r="G113" s="26">
        <v>217</v>
      </c>
    </row>
    <row r="114" spans="1:7" ht="18" customHeight="1" x14ac:dyDescent="0.25">
      <c r="A114" s="108"/>
      <c r="B114" s="13" t="s">
        <v>32</v>
      </c>
      <c r="C114" s="26">
        <v>121</v>
      </c>
      <c r="D114" s="26">
        <v>129</v>
      </c>
      <c r="E114" s="26">
        <v>164</v>
      </c>
      <c r="F114" s="26">
        <v>135</v>
      </c>
      <c r="G114" s="26">
        <v>129</v>
      </c>
    </row>
    <row r="115" spans="1:7" ht="18" customHeight="1" x14ac:dyDescent="0.25">
      <c r="A115" s="108" t="s">
        <v>63</v>
      </c>
      <c r="B115" s="13" t="s">
        <v>34</v>
      </c>
      <c r="C115" s="26">
        <v>31</v>
      </c>
      <c r="D115" s="26">
        <v>47</v>
      </c>
      <c r="E115" s="26">
        <v>54</v>
      </c>
      <c r="F115" s="26">
        <v>55</v>
      </c>
      <c r="G115" s="26">
        <v>53</v>
      </c>
    </row>
    <row r="116" spans="1:7" ht="18" customHeight="1" x14ac:dyDescent="0.25">
      <c r="A116" s="108"/>
      <c r="B116" s="13" t="s">
        <v>32</v>
      </c>
      <c r="C116" s="26">
        <v>153</v>
      </c>
      <c r="D116" s="26">
        <v>166</v>
      </c>
      <c r="E116" s="26">
        <v>170</v>
      </c>
      <c r="F116" s="26">
        <v>140</v>
      </c>
      <c r="G116" s="26">
        <v>141</v>
      </c>
    </row>
    <row r="117" spans="1:7" ht="18" customHeight="1" x14ac:dyDescent="0.25">
      <c r="A117" s="108" t="s">
        <v>126</v>
      </c>
      <c r="B117" s="13" t="s">
        <v>34</v>
      </c>
      <c r="C117" s="26">
        <v>217</v>
      </c>
      <c r="D117" s="26">
        <v>243</v>
      </c>
      <c r="E117" s="26">
        <v>228</v>
      </c>
      <c r="F117" s="26">
        <v>208</v>
      </c>
      <c r="G117" s="26">
        <v>230</v>
      </c>
    </row>
    <row r="118" spans="1:7" ht="18" customHeight="1" x14ac:dyDescent="0.25">
      <c r="A118" s="108"/>
      <c r="B118" s="13" t="s">
        <v>32</v>
      </c>
      <c r="C118" s="26">
        <v>115</v>
      </c>
      <c r="D118" s="26">
        <v>148</v>
      </c>
      <c r="E118" s="26">
        <v>158</v>
      </c>
      <c r="F118" s="26">
        <v>156</v>
      </c>
      <c r="G118" s="26">
        <v>139</v>
      </c>
    </row>
    <row r="119" spans="1:7" ht="18" customHeight="1" x14ac:dyDescent="0.25">
      <c r="A119" s="108" t="s">
        <v>67</v>
      </c>
      <c r="B119" s="13" t="s">
        <v>34</v>
      </c>
      <c r="C119" s="26">
        <v>100</v>
      </c>
      <c r="D119" s="26">
        <v>110</v>
      </c>
      <c r="E119" s="26">
        <v>145</v>
      </c>
      <c r="F119" s="26">
        <v>128</v>
      </c>
      <c r="G119" s="26">
        <v>113</v>
      </c>
    </row>
    <row r="120" spans="1:7" ht="18" customHeight="1" x14ac:dyDescent="0.25">
      <c r="A120" s="108"/>
      <c r="B120" s="13" t="s">
        <v>33</v>
      </c>
      <c r="C120" s="26">
        <v>29</v>
      </c>
      <c r="D120" s="26">
        <v>30</v>
      </c>
      <c r="E120" s="26">
        <v>28</v>
      </c>
      <c r="F120" s="26">
        <v>17</v>
      </c>
      <c r="G120" s="26">
        <v>22</v>
      </c>
    </row>
    <row r="121" spans="1:7" ht="18" customHeight="1" x14ac:dyDescent="0.25">
      <c r="A121" s="38" t="s">
        <v>130</v>
      </c>
      <c r="B121" s="13" t="s">
        <v>34</v>
      </c>
      <c r="C121" s="26">
        <v>120</v>
      </c>
      <c r="D121" s="26">
        <v>144</v>
      </c>
      <c r="E121" s="26">
        <v>115</v>
      </c>
      <c r="F121" s="26">
        <v>91</v>
      </c>
      <c r="G121" s="26">
        <v>73</v>
      </c>
    </row>
    <row r="122" spans="1:7" ht="18" customHeight="1" x14ac:dyDescent="0.25">
      <c r="A122" s="94" t="s">
        <v>131</v>
      </c>
      <c r="B122" s="94"/>
      <c r="C122" s="25">
        <v>4165</v>
      </c>
      <c r="D122" s="25">
        <v>4296</v>
      </c>
      <c r="E122" s="25">
        <v>4442</v>
      </c>
      <c r="F122" s="25">
        <v>4008</v>
      </c>
      <c r="G122" s="25">
        <f>+G95+G107</f>
        <v>3918</v>
      </c>
    </row>
    <row r="123" spans="1:7" ht="15" customHeight="1" x14ac:dyDescent="0.25">
      <c r="A123" s="95"/>
      <c r="B123" s="95"/>
      <c r="C123" s="95"/>
      <c r="D123" s="95"/>
      <c r="E123" s="95"/>
      <c r="F123" s="95"/>
      <c r="G123" s="95"/>
    </row>
    <row r="124" spans="1:7" ht="20.100000000000001" customHeight="1" x14ac:dyDescent="0.3">
      <c r="A124" s="104" t="s">
        <v>0</v>
      </c>
      <c r="B124" s="105"/>
      <c r="C124" s="105"/>
      <c r="D124" s="105"/>
      <c r="E124" s="105"/>
      <c r="F124" s="105"/>
      <c r="G124" s="105"/>
    </row>
    <row r="125" spans="1:7" ht="20.100000000000001" customHeight="1" x14ac:dyDescent="0.3">
      <c r="A125" s="32" t="s">
        <v>133</v>
      </c>
      <c r="B125" s="32" t="s">
        <v>132</v>
      </c>
      <c r="C125" s="31">
        <v>2021</v>
      </c>
      <c r="D125" s="31">
        <v>2022</v>
      </c>
      <c r="E125" s="31">
        <v>2023</v>
      </c>
      <c r="F125" s="31">
        <v>2024</v>
      </c>
      <c r="G125" s="31">
        <v>2025</v>
      </c>
    </row>
    <row r="126" spans="1:7" ht="18" customHeight="1" x14ac:dyDescent="0.25">
      <c r="A126" s="101" t="s">
        <v>137</v>
      </c>
      <c r="B126" s="101"/>
      <c r="C126" s="37">
        <v>1912</v>
      </c>
      <c r="D126" s="37">
        <v>2079</v>
      </c>
      <c r="E126" s="37">
        <v>1705</v>
      </c>
      <c r="F126" s="37">
        <v>1749</v>
      </c>
      <c r="G126" s="37">
        <f>SUM(G127:G132)</f>
        <v>1737</v>
      </c>
    </row>
    <row r="127" spans="1:7" ht="18" customHeight="1" x14ac:dyDescent="0.25">
      <c r="A127" s="122" t="s">
        <v>136</v>
      </c>
      <c r="B127" s="13" t="s">
        <v>49</v>
      </c>
      <c r="C127" s="26">
        <v>969</v>
      </c>
      <c r="D127" s="26">
        <v>1053</v>
      </c>
      <c r="E127" s="26">
        <v>860</v>
      </c>
      <c r="F127" s="26">
        <v>883</v>
      </c>
      <c r="G127" s="26">
        <v>921</v>
      </c>
    </row>
    <row r="128" spans="1:7" ht="18" customHeight="1" x14ac:dyDescent="0.25">
      <c r="A128" s="122"/>
      <c r="B128" s="13" t="s">
        <v>69</v>
      </c>
      <c r="C128" s="26">
        <v>181</v>
      </c>
      <c r="D128" s="26">
        <v>180</v>
      </c>
      <c r="E128" s="26">
        <v>177</v>
      </c>
      <c r="F128" s="26">
        <v>170</v>
      </c>
      <c r="G128" s="26">
        <v>162</v>
      </c>
    </row>
    <row r="129" spans="1:7" ht="18" customHeight="1" x14ac:dyDescent="0.25">
      <c r="A129" s="122"/>
      <c r="B129" s="13" t="s">
        <v>70</v>
      </c>
      <c r="C129" s="26">
        <v>93</v>
      </c>
      <c r="D129" s="26">
        <v>105</v>
      </c>
      <c r="E129" s="26">
        <v>74</v>
      </c>
      <c r="F129" s="26">
        <v>66</v>
      </c>
      <c r="G129" s="26">
        <v>65</v>
      </c>
    </row>
    <row r="130" spans="1:7" ht="18" customHeight="1" x14ac:dyDescent="0.25">
      <c r="A130" s="122"/>
      <c r="B130" s="13" t="s">
        <v>50</v>
      </c>
      <c r="C130" s="26">
        <v>185</v>
      </c>
      <c r="D130" s="26">
        <v>206</v>
      </c>
      <c r="E130" s="26">
        <v>179</v>
      </c>
      <c r="F130" s="26">
        <v>159</v>
      </c>
      <c r="G130" s="26">
        <v>134</v>
      </c>
    </row>
    <row r="131" spans="1:7" ht="18" customHeight="1" x14ac:dyDescent="0.25">
      <c r="A131" s="122"/>
      <c r="B131" s="13" t="s">
        <v>71</v>
      </c>
      <c r="C131" s="26">
        <v>354</v>
      </c>
      <c r="D131" s="26">
        <v>379</v>
      </c>
      <c r="E131" s="26">
        <v>297</v>
      </c>
      <c r="F131" s="26">
        <v>350</v>
      </c>
      <c r="G131" s="26">
        <v>334</v>
      </c>
    </row>
    <row r="132" spans="1:7" ht="18" customHeight="1" x14ac:dyDescent="0.25">
      <c r="A132" s="122"/>
      <c r="B132" s="13" t="s">
        <v>72</v>
      </c>
      <c r="C132" s="26">
        <v>130</v>
      </c>
      <c r="D132" s="26">
        <v>156</v>
      </c>
      <c r="E132" s="26">
        <v>118</v>
      </c>
      <c r="F132" s="26">
        <v>121</v>
      </c>
      <c r="G132" s="26">
        <v>121</v>
      </c>
    </row>
    <row r="133" spans="1:7" ht="18" customHeight="1" x14ac:dyDescent="0.25">
      <c r="A133" s="100" t="s">
        <v>135</v>
      </c>
      <c r="B133" s="100"/>
      <c r="C133" s="36">
        <v>1352</v>
      </c>
      <c r="D133" s="36">
        <v>1446</v>
      </c>
      <c r="E133" s="36">
        <v>1543</v>
      </c>
      <c r="F133" s="36">
        <v>1613</v>
      </c>
      <c r="G133" s="36">
        <f>SUM(G134:G143)</f>
        <v>1436</v>
      </c>
    </row>
    <row r="134" spans="1:7" ht="18" customHeight="1" x14ac:dyDescent="0.25">
      <c r="A134" s="109" t="s">
        <v>126</v>
      </c>
      <c r="B134" s="13" t="s">
        <v>49</v>
      </c>
      <c r="C134" s="34">
        <v>222</v>
      </c>
      <c r="D134" s="34">
        <v>216</v>
      </c>
      <c r="E134" s="34">
        <v>196</v>
      </c>
      <c r="F134" s="34">
        <v>177</v>
      </c>
      <c r="G134" s="34">
        <v>173</v>
      </c>
    </row>
    <row r="135" spans="1:7" ht="18" customHeight="1" x14ac:dyDescent="0.25">
      <c r="A135" s="110"/>
      <c r="B135" s="13" t="s">
        <v>50</v>
      </c>
      <c r="C135" s="34">
        <v>197</v>
      </c>
      <c r="D135" s="34">
        <v>200</v>
      </c>
      <c r="E135" s="34">
        <v>183</v>
      </c>
      <c r="F135" s="34">
        <v>158</v>
      </c>
      <c r="G135" s="34">
        <v>120</v>
      </c>
    </row>
    <row r="136" spans="1:7" ht="18" customHeight="1" x14ac:dyDescent="0.25">
      <c r="A136" s="109" t="s">
        <v>48</v>
      </c>
      <c r="B136" s="13" t="s">
        <v>49</v>
      </c>
      <c r="C136" s="34">
        <v>176</v>
      </c>
      <c r="D136" s="34">
        <v>168</v>
      </c>
      <c r="E136" s="34">
        <v>166</v>
      </c>
      <c r="F136" s="34">
        <v>161</v>
      </c>
      <c r="G136" s="34">
        <v>148</v>
      </c>
    </row>
    <row r="137" spans="1:7" ht="18" customHeight="1" x14ac:dyDescent="0.25">
      <c r="A137" s="110"/>
      <c r="B137" s="13" t="s">
        <v>50</v>
      </c>
      <c r="C137" s="34">
        <v>59</v>
      </c>
      <c r="D137" s="34">
        <v>61</v>
      </c>
      <c r="E137" s="34">
        <v>64</v>
      </c>
      <c r="F137" s="34">
        <v>50</v>
      </c>
      <c r="G137" s="34">
        <v>57</v>
      </c>
    </row>
    <row r="138" spans="1:7" ht="18" customHeight="1" x14ac:dyDescent="0.25">
      <c r="A138" s="109" t="s">
        <v>127</v>
      </c>
      <c r="B138" s="13" t="s">
        <v>49</v>
      </c>
      <c r="C138" s="34">
        <v>215</v>
      </c>
      <c r="D138" s="34">
        <v>202</v>
      </c>
      <c r="E138" s="34">
        <v>170</v>
      </c>
      <c r="F138" s="34">
        <v>255</v>
      </c>
      <c r="G138" s="34">
        <v>293</v>
      </c>
    </row>
    <row r="139" spans="1:7" ht="18" customHeight="1" x14ac:dyDescent="0.25">
      <c r="A139" s="110"/>
      <c r="B139" s="13" t="s">
        <v>50</v>
      </c>
      <c r="C139" s="34">
        <v>60</v>
      </c>
      <c r="D139" s="34">
        <v>81</v>
      </c>
      <c r="E139" s="34">
        <v>73</v>
      </c>
      <c r="F139" s="34">
        <v>97</v>
      </c>
      <c r="G139" s="34">
        <v>142</v>
      </c>
    </row>
    <row r="140" spans="1:7" ht="18" customHeight="1" x14ac:dyDescent="0.25">
      <c r="A140" s="109" t="s">
        <v>64</v>
      </c>
      <c r="B140" s="13" t="s">
        <v>49</v>
      </c>
      <c r="C140" s="34">
        <v>196</v>
      </c>
      <c r="D140" s="34">
        <v>235</v>
      </c>
      <c r="E140" s="34">
        <v>320</v>
      </c>
      <c r="F140" s="34">
        <v>223</v>
      </c>
      <c r="G140" s="34">
        <v>174</v>
      </c>
    </row>
    <row r="141" spans="1:7" ht="18" customHeight="1" x14ac:dyDescent="0.25">
      <c r="A141" s="110"/>
      <c r="B141" s="13" t="s">
        <v>50</v>
      </c>
      <c r="C141" s="34">
        <v>116</v>
      </c>
      <c r="D141" s="34">
        <v>142</v>
      </c>
      <c r="E141" s="34">
        <v>208</v>
      </c>
      <c r="F141" s="34">
        <v>142</v>
      </c>
      <c r="G141" s="34">
        <v>119</v>
      </c>
    </row>
    <row r="142" spans="1:7" ht="18" customHeight="1" x14ac:dyDescent="0.25">
      <c r="A142" s="112" t="s">
        <v>57</v>
      </c>
      <c r="B142" s="13" t="s">
        <v>49</v>
      </c>
      <c r="C142" s="34">
        <v>0</v>
      </c>
      <c r="D142" s="34">
        <v>119</v>
      </c>
      <c r="E142" s="34">
        <v>40</v>
      </c>
      <c r="F142" s="62">
        <v>116</v>
      </c>
      <c r="G142" s="34">
        <v>84</v>
      </c>
    </row>
    <row r="143" spans="1:7" ht="18" customHeight="1" x14ac:dyDescent="0.25">
      <c r="A143" s="113"/>
      <c r="B143" s="13" t="s">
        <v>50</v>
      </c>
      <c r="C143" s="26">
        <v>111</v>
      </c>
      <c r="D143" s="26">
        <v>22</v>
      </c>
      <c r="E143" s="26">
        <v>123</v>
      </c>
      <c r="F143" s="26">
        <v>234</v>
      </c>
      <c r="G143" s="26">
        <v>126</v>
      </c>
    </row>
    <row r="144" spans="1:7" ht="18" customHeight="1" x14ac:dyDescent="0.25">
      <c r="A144" s="106" t="s">
        <v>131</v>
      </c>
      <c r="B144" s="107"/>
      <c r="C144" s="25">
        <v>3264</v>
      </c>
      <c r="D144" s="25">
        <v>3525</v>
      </c>
      <c r="E144" s="25">
        <v>3248</v>
      </c>
      <c r="F144" s="25">
        <v>3362</v>
      </c>
      <c r="G144" s="25">
        <f>+G133+G126</f>
        <v>3173</v>
      </c>
    </row>
    <row r="145" spans="1:7" ht="15" customHeight="1" x14ac:dyDescent="0.25">
      <c r="A145" s="111" t="s">
        <v>149</v>
      </c>
      <c r="B145" s="111"/>
      <c r="C145" s="111"/>
      <c r="D145" s="111"/>
      <c r="E145" s="111"/>
      <c r="F145" s="111"/>
      <c r="G145" s="111"/>
    </row>
    <row r="146" spans="1:7" ht="20.100000000000001" customHeight="1" x14ac:dyDescent="0.3">
      <c r="A146" s="124" t="s">
        <v>4</v>
      </c>
      <c r="B146" s="125"/>
      <c r="C146" s="125"/>
      <c r="D146" s="125"/>
      <c r="E146" s="125"/>
      <c r="F146" s="125"/>
      <c r="G146" s="126"/>
    </row>
    <row r="147" spans="1:7" ht="20.100000000000001" customHeight="1" x14ac:dyDescent="0.3">
      <c r="A147" s="28" t="s">
        <v>133</v>
      </c>
      <c r="B147" s="28" t="s">
        <v>132</v>
      </c>
      <c r="C147" s="27">
        <v>2021</v>
      </c>
      <c r="D147" s="27">
        <v>2022</v>
      </c>
      <c r="E147" s="27">
        <v>2023</v>
      </c>
      <c r="F147" s="27">
        <v>2024</v>
      </c>
      <c r="G147" s="27">
        <v>2025</v>
      </c>
    </row>
    <row r="148" spans="1:7" ht="18" customHeight="1" x14ac:dyDescent="0.25">
      <c r="A148" s="101" t="s">
        <v>137</v>
      </c>
      <c r="B148" s="101"/>
      <c r="C148" s="30">
        <v>1154</v>
      </c>
      <c r="D148" s="30">
        <v>1105</v>
      </c>
      <c r="E148" s="30">
        <v>959</v>
      </c>
      <c r="F148" s="30">
        <v>799</v>
      </c>
      <c r="G148" s="30">
        <f>+G149</f>
        <v>839</v>
      </c>
    </row>
    <row r="149" spans="1:7" ht="18" customHeight="1" x14ac:dyDescent="0.25">
      <c r="A149" s="35" t="s">
        <v>136</v>
      </c>
      <c r="B149" s="13" t="s">
        <v>51</v>
      </c>
      <c r="C149" s="26">
        <v>1154</v>
      </c>
      <c r="D149" s="26">
        <v>1105</v>
      </c>
      <c r="E149" s="26">
        <v>959</v>
      </c>
      <c r="F149" s="26">
        <v>799</v>
      </c>
      <c r="G149" s="26">
        <v>839</v>
      </c>
    </row>
    <row r="150" spans="1:7" ht="18" customHeight="1" x14ac:dyDescent="0.25">
      <c r="A150" s="99" t="s">
        <v>135</v>
      </c>
      <c r="B150" s="100"/>
      <c r="C150" s="30">
        <v>1383</v>
      </c>
      <c r="D150" s="30">
        <v>1541</v>
      </c>
      <c r="E150" s="30">
        <v>1260</v>
      </c>
      <c r="F150" s="30">
        <v>1129</v>
      </c>
      <c r="G150" s="30">
        <f>+G151+G152+G153+G154</f>
        <v>1194</v>
      </c>
    </row>
    <row r="151" spans="1:7" ht="18" customHeight="1" x14ac:dyDescent="0.25">
      <c r="A151" s="29" t="s">
        <v>52</v>
      </c>
      <c r="B151" s="96" t="s">
        <v>51</v>
      </c>
      <c r="C151" s="26">
        <v>431</v>
      </c>
      <c r="D151" s="26">
        <v>417</v>
      </c>
      <c r="E151" s="26">
        <v>399</v>
      </c>
      <c r="F151" s="26">
        <v>409</v>
      </c>
      <c r="G151" s="26">
        <v>422</v>
      </c>
    </row>
    <row r="152" spans="1:7" ht="18" customHeight="1" x14ac:dyDescent="0.25">
      <c r="A152" s="29" t="s">
        <v>67</v>
      </c>
      <c r="B152" s="97"/>
      <c r="C152" s="26">
        <v>360</v>
      </c>
      <c r="D152" s="26">
        <v>548</v>
      </c>
      <c r="E152" s="26">
        <v>329</v>
      </c>
      <c r="F152" s="26">
        <v>279</v>
      </c>
      <c r="G152" s="26">
        <v>306</v>
      </c>
    </row>
    <row r="153" spans="1:7" ht="18" customHeight="1" x14ac:dyDescent="0.25">
      <c r="A153" s="29" t="s">
        <v>66</v>
      </c>
      <c r="B153" s="97"/>
      <c r="C153" s="26">
        <v>297</v>
      </c>
      <c r="D153" s="26">
        <v>304</v>
      </c>
      <c r="E153" s="26">
        <v>285</v>
      </c>
      <c r="F153" s="26">
        <v>233</v>
      </c>
      <c r="G153" s="26">
        <v>241</v>
      </c>
    </row>
    <row r="154" spans="1:7" ht="18" customHeight="1" x14ac:dyDescent="0.25">
      <c r="A154" s="29" t="s">
        <v>48</v>
      </c>
      <c r="B154" s="98"/>
      <c r="C154" s="26">
        <v>295</v>
      </c>
      <c r="D154" s="26">
        <v>272</v>
      </c>
      <c r="E154" s="26">
        <v>247</v>
      </c>
      <c r="F154" s="26">
        <v>208</v>
      </c>
      <c r="G154" s="26">
        <v>225</v>
      </c>
    </row>
    <row r="155" spans="1:7" ht="18" customHeight="1" x14ac:dyDescent="0.25">
      <c r="A155" s="94" t="s">
        <v>131</v>
      </c>
      <c r="B155" s="94"/>
      <c r="C155" s="25">
        <v>2537</v>
      </c>
      <c r="D155" s="25">
        <v>2646</v>
      </c>
      <c r="E155" s="25">
        <v>2219</v>
      </c>
      <c r="F155" s="25">
        <v>1928</v>
      </c>
      <c r="G155" s="25">
        <f>+G150+G148</f>
        <v>2033</v>
      </c>
    </row>
    <row r="156" spans="1:7" ht="15" customHeight="1" x14ac:dyDescent="0.25">
      <c r="A156" s="93"/>
      <c r="B156" s="93"/>
      <c r="C156" s="93"/>
      <c r="D156" s="93"/>
      <c r="E156" s="93"/>
      <c r="F156" s="93"/>
      <c r="G156" s="93"/>
    </row>
    <row r="157" spans="1:7" ht="20.100000000000001" customHeight="1" x14ac:dyDescent="0.3">
      <c r="A157" s="124" t="s">
        <v>148</v>
      </c>
      <c r="B157" s="125"/>
      <c r="C157" s="125"/>
      <c r="D157" s="125"/>
      <c r="E157" s="125"/>
      <c r="F157" s="125"/>
      <c r="G157" s="126"/>
    </row>
    <row r="158" spans="1:7" ht="20.100000000000001" customHeight="1" x14ac:dyDescent="0.3">
      <c r="A158" s="28" t="s">
        <v>133</v>
      </c>
      <c r="B158" s="28" t="s">
        <v>132</v>
      </c>
      <c r="C158" s="27">
        <v>2021</v>
      </c>
      <c r="D158" s="27">
        <v>2022</v>
      </c>
      <c r="E158" s="27">
        <v>2023</v>
      </c>
      <c r="F158" s="27">
        <v>2024</v>
      </c>
      <c r="G158" s="27">
        <v>2025</v>
      </c>
    </row>
    <row r="159" spans="1:7" ht="18" customHeight="1" x14ac:dyDescent="0.25">
      <c r="A159" s="114" t="s">
        <v>136</v>
      </c>
      <c r="B159" s="13" t="s">
        <v>118</v>
      </c>
      <c r="C159" s="26">
        <v>2098</v>
      </c>
      <c r="D159" s="26">
        <v>2254</v>
      </c>
      <c r="E159" s="26">
        <v>2161</v>
      </c>
      <c r="F159" s="26">
        <v>2240</v>
      </c>
      <c r="G159" s="26">
        <v>2152</v>
      </c>
    </row>
    <row r="160" spans="1:7" ht="18" customHeight="1" x14ac:dyDescent="0.25">
      <c r="A160" s="115"/>
      <c r="B160" s="13" t="s">
        <v>119</v>
      </c>
      <c r="C160" s="26">
        <v>487</v>
      </c>
      <c r="D160" s="26">
        <v>526</v>
      </c>
      <c r="E160" s="26">
        <v>543</v>
      </c>
      <c r="F160" s="26">
        <v>560</v>
      </c>
      <c r="G160" s="26">
        <v>576</v>
      </c>
    </row>
    <row r="161" spans="1:7" ht="18" customHeight="1" x14ac:dyDescent="0.25">
      <c r="A161" s="115"/>
      <c r="B161" s="13" t="s">
        <v>120</v>
      </c>
      <c r="C161" s="26">
        <v>80</v>
      </c>
      <c r="D161" s="26">
        <v>92</v>
      </c>
      <c r="E161" s="26">
        <v>106</v>
      </c>
      <c r="F161" s="26">
        <v>108</v>
      </c>
      <c r="G161" s="26">
        <v>120</v>
      </c>
    </row>
    <row r="162" spans="1:7" ht="18" customHeight="1" x14ac:dyDescent="0.25">
      <c r="A162" s="115"/>
      <c r="B162" s="13" t="s">
        <v>121</v>
      </c>
      <c r="C162" s="26">
        <v>241</v>
      </c>
      <c r="D162" s="26">
        <v>316</v>
      </c>
      <c r="E162" s="26">
        <v>304</v>
      </c>
      <c r="F162" s="26">
        <v>283</v>
      </c>
      <c r="G162" s="26">
        <v>276</v>
      </c>
    </row>
    <row r="163" spans="1:7" ht="18" customHeight="1" x14ac:dyDescent="0.25">
      <c r="A163" s="115"/>
      <c r="B163" s="13" t="s">
        <v>122</v>
      </c>
      <c r="C163" s="26">
        <v>137</v>
      </c>
      <c r="D163" s="26">
        <v>200</v>
      </c>
      <c r="E163" s="26">
        <v>194</v>
      </c>
      <c r="F163" s="26">
        <v>201</v>
      </c>
      <c r="G163" s="26">
        <v>213</v>
      </c>
    </row>
    <row r="164" spans="1:7" ht="18" customHeight="1" x14ac:dyDescent="0.25">
      <c r="A164" s="115"/>
      <c r="B164" s="13" t="s">
        <v>123</v>
      </c>
      <c r="C164" s="26"/>
      <c r="D164" s="26"/>
      <c r="E164" s="26"/>
      <c r="F164" s="26"/>
      <c r="G164" s="26">
        <v>18</v>
      </c>
    </row>
    <row r="165" spans="1:7" ht="24" customHeight="1" x14ac:dyDescent="0.25">
      <c r="A165" s="116"/>
      <c r="B165" s="21" t="s">
        <v>147</v>
      </c>
      <c r="C165" s="26">
        <v>128</v>
      </c>
      <c r="D165" s="26">
        <v>186</v>
      </c>
      <c r="E165" s="26">
        <v>184</v>
      </c>
      <c r="F165" s="26">
        <v>198</v>
      </c>
      <c r="G165" s="26">
        <v>207</v>
      </c>
    </row>
    <row r="166" spans="1:7" ht="18" customHeight="1" x14ac:dyDescent="0.25">
      <c r="A166" s="94" t="s">
        <v>131</v>
      </c>
      <c r="B166" s="94"/>
      <c r="C166" s="25">
        <v>3171</v>
      </c>
      <c r="D166" s="25">
        <v>3574</v>
      </c>
      <c r="E166" s="25">
        <v>3492</v>
      </c>
      <c r="F166" s="25">
        <v>3590</v>
      </c>
      <c r="G166" s="25">
        <f>SUM(G159:G165)</f>
        <v>3562</v>
      </c>
    </row>
    <row r="167" spans="1:7" ht="18" customHeight="1" x14ac:dyDescent="0.25">
      <c r="A167" s="95"/>
      <c r="B167" s="95"/>
      <c r="C167" s="95"/>
      <c r="D167" s="95"/>
      <c r="E167" s="95"/>
      <c r="F167" s="95"/>
      <c r="G167" s="95"/>
    </row>
    <row r="168" spans="1:7" ht="20.100000000000001" customHeight="1" x14ac:dyDescent="0.3">
      <c r="A168" s="104" t="s">
        <v>8</v>
      </c>
      <c r="B168" s="105"/>
      <c r="C168" s="105"/>
      <c r="D168" s="105"/>
      <c r="E168" s="105"/>
      <c r="F168" s="105"/>
      <c r="G168" s="105"/>
    </row>
    <row r="169" spans="1:7" ht="20.100000000000001" customHeight="1" x14ac:dyDescent="0.3">
      <c r="A169" s="32" t="s">
        <v>133</v>
      </c>
      <c r="B169" s="32" t="s">
        <v>132</v>
      </c>
      <c r="C169" s="31">
        <v>2021</v>
      </c>
      <c r="D169" s="31">
        <v>2022</v>
      </c>
      <c r="E169" s="31">
        <v>2023</v>
      </c>
      <c r="F169" s="31">
        <v>2024</v>
      </c>
      <c r="G169" s="31">
        <v>2025</v>
      </c>
    </row>
    <row r="170" spans="1:7" ht="18" customHeight="1" x14ac:dyDescent="0.25">
      <c r="A170" s="101" t="s">
        <v>137</v>
      </c>
      <c r="B170" s="101"/>
      <c r="C170" s="30">
        <v>4124</v>
      </c>
      <c r="D170" s="30">
        <v>3929</v>
      </c>
      <c r="E170" s="30">
        <v>3322</v>
      </c>
      <c r="F170" s="30">
        <v>3924</v>
      </c>
      <c r="G170" s="30">
        <f>SUM(G171:G184)</f>
        <v>4170</v>
      </c>
    </row>
    <row r="171" spans="1:7" ht="18" customHeight="1" x14ac:dyDescent="0.25">
      <c r="A171" s="102" t="s">
        <v>136</v>
      </c>
      <c r="B171" s="13" t="s">
        <v>146</v>
      </c>
      <c r="C171" s="26">
        <v>193</v>
      </c>
      <c r="D171" s="26">
        <v>181</v>
      </c>
      <c r="E171" s="26">
        <v>140</v>
      </c>
      <c r="F171" s="26">
        <v>167</v>
      </c>
      <c r="G171" s="26">
        <v>199</v>
      </c>
    </row>
    <row r="172" spans="1:7" ht="18" customHeight="1" x14ac:dyDescent="0.25">
      <c r="A172" s="102"/>
      <c r="B172" s="13" t="s">
        <v>73</v>
      </c>
      <c r="C172" s="26">
        <v>530</v>
      </c>
      <c r="D172" s="26">
        <v>589</v>
      </c>
      <c r="E172" s="26">
        <v>507</v>
      </c>
      <c r="F172" s="26">
        <v>643</v>
      </c>
      <c r="G172" s="26">
        <v>695</v>
      </c>
    </row>
    <row r="173" spans="1:7" ht="18" customHeight="1" x14ac:dyDescent="0.25">
      <c r="A173" s="102"/>
      <c r="B173" s="13" t="s">
        <v>145</v>
      </c>
      <c r="C173" s="34">
        <v>904</v>
      </c>
      <c r="D173" s="34">
        <v>805</v>
      </c>
      <c r="E173" s="34">
        <v>665</v>
      </c>
      <c r="F173" s="34">
        <v>835</v>
      </c>
      <c r="G173" s="34">
        <v>846</v>
      </c>
    </row>
    <row r="174" spans="1:7" ht="18" customHeight="1" x14ac:dyDescent="0.25">
      <c r="A174" s="102"/>
      <c r="B174" s="13" t="s">
        <v>76</v>
      </c>
      <c r="C174" s="26">
        <v>583</v>
      </c>
      <c r="D174" s="26">
        <v>567</v>
      </c>
      <c r="E174" s="26">
        <v>494</v>
      </c>
      <c r="F174" s="26">
        <v>588</v>
      </c>
      <c r="G174" s="26">
        <v>664</v>
      </c>
    </row>
    <row r="175" spans="1:7" ht="18" customHeight="1" x14ac:dyDescent="0.25">
      <c r="A175" s="102"/>
      <c r="B175" s="13" t="s">
        <v>77</v>
      </c>
      <c r="C175" s="26">
        <v>611</v>
      </c>
      <c r="D175" s="26">
        <v>625</v>
      </c>
      <c r="E175" s="26">
        <v>565</v>
      </c>
      <c r="F175" s="26">
        <v>654</v>
      </c>
      <c r="G175" s="26">
        <v>671</v>
      </c>
    </row>
    <row r="176" spans="1:7" ht="18" customHeight="1" x14ac:dyDescent="0.25">
      <c r="A176" s="102"/>
      <c r="B176" s="13" t="s">
        <v>144</v>
      </c>
      <c r="C176" s="26">
        <v>189</v>
      </c>
      <c r="D176" s="26">
        <v>146</v>
      </c>
      <c r="E176" s="26">
        <v>134</v>
      </c>
      <c r="F176" s="26">
        <v>130</v>
      </c>
      <c r="G176" s="26">
        <v>143</v>
      </c>
    </row>
    <row r="177" spans="1:7" ht="18" customHeight="1" x14ac:dyDescent="0.25">
      <c r="A177" s="102"/>
      <c r="B177" s="13" t="s">
        <v>79</v>
      </c>
      <c r="C177" s="26">
        <v>23</v>
      </c>
      <c r="D177" s="26">
        <v>11</v>
      </c>
      <c r="E177" s="26">
        <v>6</v>
      </c>
      <c r="F177" s="26">
        <v>0</v>
      </c>
      <c r="G177" s="26">
        <v>0</v>
      </c>
    </row>
    <row r="178" spans="1:7" ht="18" customHeight="1" x14ac:dyDescent="0.25">
      <c r="A178" s="102"/>
      <c r="B178" s="13" t="s">
        <v>80</v>
      </c>
      <c r="C178" s="26">
        <v>65</v>
      </c>
      <c r="D178" s="26">
        <v>53</v>
      </c>
      <c r="E178" s="26">
        <v>32</v>
      </c>
      <c r="F178" s="26">
        <v>34</v>
      </c>
      <c r="G178" s="26">
        <v>39</v>
      </c>
    </row>
    <row r="179" spans="1:7" ht="18" customHeight="1" x14ac:dyDescent="0.25">
      <c r="A179" s="102"/>
      <c r="B179" s="13" t="s">
        <v>81</v>
      </c>
      <c r="C179" s="26">
        <v>306</v>
      </c>
      <c r="D179" s="26">
        <v>250</v>
      </c>
      <c r="E179" s="26">
        <v>194</v>
      </c>
      <c r="F179" s="26">
        <v>223</v>
      </c>
      <c r="G179" s="26">
        <v>203</v>
      </c>
    </row>
    <row r="180" spans="1:7" ht="18" customHeight="1" x14ac:dyDescent="0.25">
      <c r="A180" s="102"/>
      <c r="B180" s="13" t="s">
        <v>143</v>
      </c>
      <c r="C180" s="26">
        <v>64</v>
      </c>
      <c r="D180" s="26">
        <v>52</v>
      </c>
      <c r="E180" s="26">
        <v>39</v>
      </c>
      <c r="F180" s="26">
        <v>33</v>
      </c>
      <c r="G180" s="26">
        <v>38</v>
      </c>
    </row>
    <row r="181" spans="1:7" ht="18" customHeight="1" x14ac:dyDescent="0.25">
      <c r="A181" s="102"/>
      <c r="B181" s="13" t="s">
        <v>86</v>
      </c>
      <c r="C181" s="26">
        <v>210</v>
      </c>
      <c r="D181" s="26">
        <v>218</v>
      </c>
      <c r="E181" s="26">
        <v>177</v>
      </c>
      <c r="F181" s="26">
        <v>180</v>
      </c>
      <c r="G181" s="26">
        <v>192</v>
      </c>
    </row>
    <row r="182" spans="1:7" ht="18" customHeight="1" x14ac:dyDescent="0.25">
      <c r="A182" s="102"/>
      <c r="B182" s="13" t="s">
        <v>83</v>
      </c>
      <c r="C182" s="26">
        <v>211</v>
      </c>
      <c r="D182" s="26">
        <v>195</v>
      </c>
      <c r="E182" s="26">
        <v>163</v>
      </c>
      <c r="F182" s="26">
        <v>191</v>
      </c>
      <c r="G182" s="26">
        <v>220</v>
      </c>
    </row>
    <row r="183" spans="1:7" ht="18" customHeight="1" x14ac:dyDescent="0.25">
      <c r="A183" s="102"/>
      <c r="B183" s="13" t="s">
        <v>84</v>
      </c>
      <c r="C183" s="26">
        <v>158</v>
      </c>
      <c r="D183" s="26">
        <v>166</v>
      </c>
      <c r="E183" s="26">
        <v>146</v>
      </c>
      <c r="F183" s="26">
        <v>177</v>
      </c>
      <c r="G183" s="26">
        <v>197</v>
      </c>
    </row>
    <row r="184" spans="1:7" ht="18" customHeight="1" x14ac:dyDescent="0.25">
      <c r="A184" s="102"/>
      <c r="B184" s="13" t="s">
        <v>142</v>
      </c>
      <c r="C184" s="26">
        <v>77</v>
      </c>
      <c r="D184" s="26">
        <v>71</v>
      </c>
      <c r="E184" s="26">
        <v>60</v>
      </c>
      <c r="F184" s="26">
        <v>69</v>
      </c>
      <c r="G184" s="26">
        <v>63</v>
      </c>
    </row>
    <row r="185" spans="1:7" ht="18" customHeight="1" x14ac:dyDescent="0.25">
      <c r="A185" s="99" t="s">
        <v>135</v>
      </c>
      <c r="B185" s="99"/>
      <c r="C185" s="30">
        <v>158</v>
      </c>
      <c r="D185" s="30">
        <v>183</v>
      </c>
      <c r="E185" s="30">
        <v>214</v>
      </c>
      <c r="F185" s="30">
        <v>217</v>
      </c>
      <c r="G185" s="30">
        <f>+G186+G187+G188+G189</f>
        <v>264</v>
      </c>
    </row>
    <row r="186" spans="1:7" ht="18" customHeight="1" x14ac:dyDescent="0.25">
      <c r="A186" s="33" t="s">
        <v>55</v>
      </c>
      <c r="B186" s="13" t="s">
        <v>141</v>
      </c>
      <c r="C186" s="26">
        <v>39</v>
      </c>
      <c r="D186" s="26">
        <v>46</v>
      </c>
      <c r="E186" s="26">
        <v>50</v>
      </c>
      <c r="F186" s="26">
        <v>51</v>
      </c>
      <c r="G186" s="26">
        <v>77</v>
      </c>
    </row>
    <row r="187" spans="1:7" ht="18" customHeight="1" x14ac:dyDescent="0.25">
      <c r="A187" s="127" t="s">
        <v>130</v>
      </c>
      <c r="B187" s="13" t="s">
        <v>141</v>
      </c>
      <c r="C187" s="26">
        <v>47</v>
      </c>
      <c r="D187" s="26">
        <v>61</v>
      </c>
      <c r="E187" s="26">
        <v>77</v>
      </c>
      <c r="F187" s="26">
        <v>82</v>
      </c>
      <c r="G187" s="26">
        <v>92</v>
      </c>
    </row>
    <row r="188" spans="1:7" ht="24" customHeight="1" x14ac:dyDescent="0.25">
      <c r="A188" s="127"/>
      <c r="B188" s="21" t="s">
        <v>140</v>
      </c>
      <c r="C188" s="26">
        <v>33</v>
      </c>
      <c r="D188" s="26">
        <v>29</v>
      </c>
      <c r="E188" s="26">
        <v>30</v>
      </c>
      <c r="F188" s="26">
        <v>22</v>
      </c>
      <c r="G188" s="26">
        <v>25</v>
      </c>
    </row>
    <row r="189" spans="1:7" ht="18" customHeight="1" x14ac:dyDescent="0.25">
      <c r="A189" s="127"/>
      <c r="B189" s="13" t="s">
        <v>139</v>
      </c>
      <c r="C189" s="26">
        <v>39</v>
      </c>
      <c r="D189" s="26">
        <v>47</v>
      </c>
      <c r="E189" s="26">
        <v>57</v>
      </c>
      <c r="F189" s="26">
        <v>62</v>
      </c>
      <c r="G189" s="26">
        <v>70</v>
      </c>
    </row>
    <row r="190" spans="1:7" ht="18" customHeight="1" x14ac:dyDescent="0.25">
      <c r="A190" s="94" t="s">
        <v>131</v>
      </c>
      <c r="B190" s="94"/>
      <c r="C190" s="25">
        <v>4282</v>
      </c>
      <c r="D190" s="25">
        <v>4112</v>
      </c>
      <c r="E190" s="25">
        <v>3536</v>
      </c>
      <c r="F190" s="25">
        <v>4141</v>
      </c>
      <c r="G190" s="25">
        <f>+G185+G170</f>
        <v>4434</v>
      </c>
    </row>
    <row r="191" spans="1:7" ht="9.9" customHeight="1" x14ac:dyDescent="0.25">
      <c r="A191" s="93"/>
      <c r="B191" s="93"/>
      <c r="C191" s="93"/>
      <c r="D191" s="93"/>
      <c r="E191" s="93"/>
      <c r="F191" s="93"/>
      <c r="G191" s="93"/>
    </row>
    <row r="192" spans="1:7" ht="20.100000000000001" customHeight="1" x14ac:dyDescent="0.3">
      <c r="A192" s="124" t="s">
        <v>1</v>
      </c>
      <c r="B192" s="125"/>
      <c r="C192" s="125"/>
      <c r="D192" s="125"/>
      <c r="E192" s="125"/>
      <c r="F192" s="125"/>
      <c r="G192" s="126"/>
    </row>
    <row r="193" spans="1:7" ht="20.100000000000001" customHeight="1" x14ac:dyDescent="0.3">
      <c r="A193" s="28" t="s">
        <v>133</v>
      </c>
      <c r="B193" s="28" t="s">
        <v>132</v>
      </c>
      <c r="C193" s="27">
        <v>2021</v>
      </c>
      <c r="D193" s="27">
        <v>2022</v>
      </c>
      <c r="E193" s="27">
        <v>2023</v>
      </c>
      <c r="F193" s="27">
        <v>2024</v>
      </c>
      <c r="G193" s="27">
        <v>2025</v>
      </c>
    </row>
    <row r="194" spans="1:7" ht="18" customHeight="1" x14ac:dyDescent="0.25">
      <c r="A194" s="102" t="s">
        <v>136</v>
      </c>
      <c r="B194" s="13" t="s">
        <v>87</v>
      </c>
      <c r="C194" s="26">
        <v>79</v>
      </c>
      <c r="D194" s="26">
        <v>80</v>
      </c>
      <c r="E194" s="26">
        <v>84</v>
      </c>
      <c r="F194" s="26">
        <v>81</v>
      </c>
      <c r="G194" s="26">
        <v>106</v>
      </c>
    </row>
    <row r="195" spans="1:7" ht="23.25" customHeight="1" x14ac:dyDescent="0.25">
      <c r="A195" s="102"/>
      <c r="B195" s="21" t="s">
        <v>88</v>
      </c>
      <c r="C195" s="26">
        <v>120</v>
      </c>
      <c r="D195" s="26">
        <v>109</v>
      </c>
      <c r="E195" s="26">
        <v>118</v>
      </c>
      <c r="F195" s="26">
        <v>143</v>
      </c>
      <c r="G195" s="26">
        <v>199</v>
      </c>
    </row>
    <row r="196" spans="1:7" ht="24" customHeight="1" x14ac:dyDescent="0.25">
      <c r="A196" s="102"/>
      <c r="B196" s="21" t="s">
        <v>89</v>
      </c>
      <c r="C196" s="26">
        <v>118</v>
      </c>
      <c r="D196" s="26">
        <v>134</v>
      </c>
      <c r="E196" s="26">
        <v>154</v>
      </c>
      <c r="F196" s="26">
        <v>204</v>
      </c>
      <c r="G196" s="26">
        <v>257</v>
      </c>
    </row>
    <row r="197" spans="1:7" ht="18" customHeight="1" x14ac:dyDescent="0.25">
      <c r="A197" s="102"/>
      <c r="B197" s="13" t="s">
        <v>90</v>
      </c>
      <c r="C197" s="26">
        <v>191</v>
      </c>
      <c r="D197" s="26">
        <v>171</v>
      </c>
      <c r="E197" s="26">
        <v>158</v>
      </c>
      <c r="F197" s="26">
        <v>151</v>
      </c>
      <c r="G197" s="26">
        <v>192</v>
      </c>
    </row>
    <row r="198" spans="1:7" ht="18" customHeight="1" x14ac:dyDescent="0.25">
      <c r="A198" s="102"/>
      <c r="B198" s="13" t="s">
        <v>91</v>
      </c>
      <c r="C198" s="26">
        <v>94</v>
      </c>
      <c r="D198" s="26">
        <v>93</v>
      </c>
      <c r="E198" s="26">
        <v>89</v>
      </c>
      <c r="F198" s="26">
        <v>98</v>
      </c>
      <c r="G198" s="26">
        <v>114</v>
      </c>
    </row>
    <row r="199" spans="1:7" ht="18" customHeight="1" x14ac:dyDescent="0.25">
      <c r="A199" s="102"/>
      <c r="B199" s="13" t="s">
        <v>92</v>
      </c>
      <c r="C199" s="26">
        <v>78</v>
      </c>
      <c r="D199" s="26">
        <v>84</v>
      </c>
      <c r="E199" s="26">
        <v>79</v>
      </c>
      <c r="F199" s="26">
        <v>79</v>
      </c>
      <c r="G199" s="26">
        <v>70</v>
      </c>
    </row>
    <row r="200" spans="1:7" ht="18" customHeight="1" x14ac:dyDescent="0.25">
      <c r="A200" s="102"/>
      <c r="B200" s="13" t="s">
        <v>93</v>
      </c>
      <c r="C200" s="26">
        <v>218</v>
      </c>
      <c r="D200" s="26">
        <v>234</v>
      </c>
      <c r="E200" s="26">
        <v>236</v>
      </c>
      <c r="F200" s="26">
        <v>233</v>
      </c>
      <c r="G200" s="26">
        <v>269</v>
      </c>
    </row>
    <row r="201" spans="1:7" ht="26.25" customHeight="1" x14ac:dyDescent="0.25">
      <c r="A201" s="102"/>
      <c r="B201" s="21" t="s">
        <v>94</v>
      </c>
      <c r="C201" s="26">
        <v>771</v>
      </c>
      <c r="D201" s="26">
        <v>703</v>
      </c>
      <c r="E201" s="26">
        <v>660</v>
      </c>
      <c r="F201" s="26">
        <v>626</v>
      </c>
      <c r="G201" s="26">
        <v>764</v>
      </c>
    </row>
    <row r="202" spans="1:7" ht="33.75" customHeight="1" x14ac:dyDescent="0.25">
      <c r="A202" s="102"/>
      <c r="B202" s="21" t="s">
        <v>95</v>
      </c>
      <c r="C202" s="63">
        <v>83</v>
      </c>
      <c r="D202" s="63">
        <v>98</v>
      </c>
      <c r="E202" s="63">
        <v>116</v>
      </c>
      <c r="F202" s="63">
        <v>175</v>
      </c>
      <c r="G202" s="63">
        <v>232</v>
      </c>
    </row>
    <row r="203" spans="1:7" ht="17.25" customHeight="1" x14ac:dyDescent="0.25">
      <c r="A203" s="102"/>
      <c r="B203" s="13" t="s">
        <v>96</v>
      </c>
      <c r="C203" s="63">
        <v>51</v>
      </c>
      <c r="D203" s="63">
        <v>55</v>
      </c>
      <c r="E203" s="63">
        <v>58</v>
      </c>
      <c r="F203" s="63">
        <v>65</v>
      </c>
      <c r="G203" s="63">
        <v>82</v>
      </c>
    </row>
    <row r="204" spans="1:7" ht="17.25" customHeight="1" x14ac:dyDescent="0.25">
      <c r="A204" s="102"/>
      <c r="B204" s="13" t="s">
        <v>97</v>
      </c>
      <c r="C204" s="63">
        <v>132</v>
      </c>
      <c r="D204" s="63">
        <v>139</v>
      </c>
      <c r="E204" s="63">
        <v>136</v>
      </c>
      <c r="F204" s="63">
        <v>138</v>
      </c>
      <c r="G204" s="63">
        <v>156</v>
      </c>
    </row>
    <row r="205" spans="1:7" ht="17.25" customHeight="1" x14ac:dyDescent="0.25">
      <c r="A205" s="102"/>
      <c r="B205" s="13" t="s">
        <v>98</v>
      </c>
      <c r="C205" s="63">
        <v>231</v>
      </c>
      <c r="D205" s="63">
        <v>217</v>
      </c>
      <c r="E205" s="63">
        <v>208</v>
      </c>
      <c r="F205" s="63">
        <v>222</v>
      </c>
      <c r="G205" s="63">
        <v>275</v>
      </c>
    </row>
    <row r="206" spans="1:7" ht="17.25" customHeight="1" x14ac:dyDescent="0.25">
      <c r="A206" s="102"/>
      <c r="B206" s="13" t="s">
        <v>99</v>
      </c>
      <c r="C206" s="63">
        <v>133</v>
      </c>
      <c r="D206" s="63">
        <v>142</v>
      </c>
      <c r="E206" s="63">
        <v>140</v>
      </c>
      <c r="F206" s="63">
        <v>142</v>
      </c>
      <c r="G206" s="63">
        <v>160</v>
      </c>
    </row>
    <row r="207" spans="1:7" ht="18" customHeight="1" x14ac:dyDescent="0.25">
      <c r="A207" s="94" t="s">
        <v>131</v>
      </c>
      <c r="B207" s="94"/>
      <c r="C207" s="25">
        <v>2299</v>
      </c>
      <c r="D207" s="25">
        <v>2259</v>
      </c>
      <c r="E207" s="25">
        <v>2236</v>
      </c>
      <c r="F207" s="25">
        <v>2357</v>
      </c>
      <c r="G207" s="25">
        <f>SUM(G194:G206)</f>
        <v>2876</v>
      </c>
    </row>
    <row r="208" spans="1:7" ht="12" customHeight="1" x14ac:dyDescent="0.25">
      <c r="A208" s="95"/>
      <c r="B208" s="95"/>
      <c r="C208" s="95"/>
      <c r="D208" s="95"/>
      <c r="E208" s="95"/>
      <c r="F208" s="95"/>
      <c r="G208" s="95"/>
    </row>
    <row r="209" spans="1:7" ht="20.100000000000001" customHeight="1" x14ac:dyDescent="0.3">
      <c r="A209" s="104" t="s">
        <v>138</v>
      </c>
      <c r="B209" s="105"/>
      <c r="C209" s="105"/>
      <c r="D209" s="105"/>
      <c r="E209" s="105"/>
      <c r="F209" s="105"/>
      <c r="G209" s="105"/>
    </row>
    <row r="210" spans="1:7" ht="20.100000000000001" customHeight="1" x14ac:dyDescent="0.3">
      <c r="A210" s="32" t="s">
        <v>133</v>
      </c>
      <c r="B210" s="32" t="s">
        <v>132</v>
      </c>
      <c r="C210" s="31">
        <v>2021</v>
      </c>
      <c r="D210" s="31">
        <v>2022</v>
      </c>
      <c r="E210" s="31">
        <v>2023</v>
      </c>
      <c r="F210" s="31">
        <v>2024</v>
      </c>
      <c r="G210" s="31">
        <v>2025</v>
      </c>
    </row>
    <row r="211" spans="1:7" ht="18" customHeight="1" x14ac:dyDescent="0.25">
      <c r="A211" s="101" t="s">
        <v>137</v>
      </c>
      <c r="B211" s="101"/>
      <c r="C211" s="30">
        <v>764</v>
      </c>
      <c r="D211" s="30">
        <v>883</v>
      </c>
      <c r="E211" s="30">
        <v>913</v>
      </c>
      <c r="F211" s="30">
        <v>837</v>
      </c>
      <c r="G211" s="30">
        <f>+G212+G213</f>
        <v>838</v>
      </c>
    </row>
    <row r="212" spans="1:7" ht="18" customHeight="1" x14ac:dyDescent="0.25">
      <c r="A212" s="102" t="s">
        <v>136</v>
      </c>
      <c r="B212" s="13" t="s">
        <v>54</v>
      </c>
      <c r="C212" s="26">
        <v>536</v>
      </c>
      <c r="D212" s="26">
        <v>536</v>
      </c>
      <c r="E212" s="26">
        <v>544</v>
      </c>
      <c r="F212" s="26">
        <v>526</v>
      </c>
      <c r="G212" s="26">
        <v>521</v>
      </c>
    </row>
    <row r="213" spans="1:7" ht="18" customHeight="1" x14ac:dyDescent="0.25">
      <c r="A213" s="102"/>
      <c r="B213" s="13" t="s">
        <v>53</v>
      </c>
      <c r="C213" s="26">
        <v>228</v>
      </c>
      <c r="D213" s="26">
        <v>347</v>
      </c>
      <c r="E213" s="26">
        <v>369</v>
      </c>
      <c r="F213" s="26">
        <v>311</v>
      </c>
      <c r="G213" s="26">
        <v>317</v>
      </c>
    </row>
    <row r="214" spans="1:7" ht="18" customHeight="1" x14ac:dyDescent="0.25">
      <c r="A214" s="99" t="s">
        <v>135</v>
      </c>
      <c r="B214" s="99"/>
      <c r="C214" s="30">
        <v>644</v>
      </c>
      <c r="D214" s="30">
        <v>644</v>
      </c>
      <c r="E214" s="30">
        <v>678</v>
      </c>
      <c r="F214" s="30">
        <v>684</v>
      </c>
      <c r="G214" s="30">
        <f>+G215+G216+G217+G218+G219</f>
        <v>787</v>
      </c>
    </row>
    <row r="215" spans="1:7" ht="18" customHeight="1" x14ac:dyDescent="0.25">
      <c r="A215" s="29" t="s">
        <v>55</v>
      </c>
      <c r="B215" s="96" t="s">
        <v>54</v>
      </c>
      <c r="C215" s="26">
        <v>154</v>
      </c>
      <c r="D215" s="26">
        <v>154</v>
      </c>
      <c r="E215" s="26">
        <v>159</v>
      </c>
      <c r="F215" s="26">
        <v>144</v>
      </c>
      <c r="G215" s="26">
        <v>149</v>
      </c>
    </row>
    <row r="216" spans="1:7" ht="18" customHeight="1" x14ac:dyDescent="0.25">
      <c r="A216" s="29" t="s">
        <v>66</v>
      </c>
      <c r="B216" s="97"/>
      <c r="C216" s="26">
        <v>128</v>
      </c>
      <c r="D216" s="26">
        <v>128</v>
      </c>
      <c r="E216" s="26">
        <v>136</v>
      </c>
      <c r="F216" s="26">
        <v>142</v>
      </c>
      <c r="G216" s="26">
        <v>151</v>
      </c>
    </row>
    <row r="217" spans="1:7" ht="18" customHeight="1" x14ac:dyDescent="0.25">
      <c r="A217" s="29" t="s">
        <v>65</v>
      </c>
      <c r="B217" s="98"/>
      <c r="C217" s="26">
        <v>80</v>
      </c>
      <c r="D217" s="26">
        <v>80</v>
      </c>
      <c r="E217" s="26">
        <v>105</v>
      </c>
      <c r="F217" s="26">
        <v>104</v>
      </c>
      <c r="G217" s="26">
        <v>114</v>
      </c>
    </row>
    <row r="218" spans="1:7" ht="18" customHeight="1" x14ac:dyDescent="0.25">
      <c r="A218" s="122" t="s">
        <v>52</v>
      </c>
      <c r="B218" s="13" t="s">
        <v>54</v>
      </c>
      <c r="C218" s="26">
        <v>137</v>
      </c>
      <c r="D218" s="26">
        <v>137</v>
      </c>
      <c r="E218" s="26">
        <v>148</v>
      </c>
      <c r="F218" s="26">
        <v>178</v>
      </c>
      <c r="G218" s="26">
        <v>221</v>
      </c>
    </row>
    <row r="219" spans="1:7" ht="18" customHeight="1" x14ac:dyDescent="0.25">
      <c r="A219" s="122"/>
      <c r="B219" s="13" t="s">
        <v>53</v>
      </c>
      <c r="C219" s="26">
        <v>145</v>
      </c>
      <c r="D219" s="26">
        <v>145</v>
      </c>
      <c r="E219" s="26">
        <v>130</v>
      </c>
      <c r="F219" s="26">
        <v>116</v>
      </c>
      <c r="G219" s="26">
        <v>152</v>
      </c>
    </row>
    <row r="220" spans="1:7" ht="18" customHeight="1" x14ac:dyDescent="0.25">
      <c r="A220" s="94" t="s">
        <v>131</v>
      </c>
      <c r="B220" s="94"/>
      <c r="C220" s="61">
        <v>1408</v>
      </c>
      <c r="D220" s="61">
        <v>1527</v>
      </c>
      <c r="E220" s="61">
        <v>1591</v>
      </c>
      <c r="F220" s="61">
        <v>1521</v>
      </c>
      <c r="G220" s="61">
        <f>+G214+G211</f>
        <v>1625</v>
      </c>
    </row>
    <row r="221" spans="1:7" ht="15" customHeight="1" x14ac:dyDescent="0.25">
      <c r="A221" s="93"/>
      <c r="B221" s="93"/>
      <c r="C221" s="93"/>
      <c r="D221" s="93"/>
      <c r="E221" s="93"/>
      <c r="F221" s="93"/>
      <c r="G221" s="93"/>
    </row>
    <row r="222" spans="1:7" ht="15.6" x14ac:dyDescent="0.3">
      <c r="A222" s="124" t="s">
        <v>134</v>
      </c>
      <c r="B222" s="125"/>
      <c r="C222" s="125"/>
      <c r="D222" s="125"/>
      <c r="E222" s="125"/>
      <c r="F222" s="125"/>
      <c r="G222" s="126"/>
    </row>
    <row r="223" spans="1:7" ht="15.6" x14ac:dyDescent="0.3">
      <c r="A223" s="28" t="s">
        <v>133</v>
      </c>
      <c r="B223" s="28" t="s">
        <v>132</v>
      </c>
      <c r="C223" s="27">
        <v>2021</v>
      </c>
      <c r="D223" s="27">
        <v>2022</v>
      </c>
      <c r="E223" s="27">
        <v>2023</v>
      </c>
      <c r="F223" s="27">
        <v>2024</v>
      </c>
      <c r="G223" s="27">
        <v>2025</v>
      </c>
    </row>
    <row r="224" spans="1:7" x14ac:dyDescent="0.25">
      <c r="A224" s="103" t="s">
        <v>68</v>
      </c>
      <c r="B224" s="13" t="s">
        <v>100</v>
      </c>
      <c r="C224" s="26">
        <v>952</v>
      </c>
      <c r="D224" s="26">
        <v>686</v>
      </c>
      <c r="E224" s="26">
        <v>646</v>
      </c>
      <c r="F224" s="26">
        <v>717</v>
      </c>
      <c r="G224" s="26">
        <v>740</v>
      </c>
    </row>
    <row r="225" spans="1:7" x14ac:dyDescent="0.25">
      <c r="A225" s="103"/>
      <c r="B225" s="13" t="s">
        <v>101</v>
      </c>
      <c r="C225" s="26">
        <v>181</v>
      </c>
      <c r="D225" s="26">
        <v>151</v>
      </c>
      <c r="E225" s="26">
        <v>106</v>
      </c>
      <c r="F225" s="26">
        <v>134</v>
      </c>
      <c r="G225" s="26">
        <v>128</v>
      </c>
    </row>
    <row r="226" spans="1:7" x14ac:dyDescent="0.25">
      <c r="A226" s="94" t="s">
        <v>131</v>
      </c>
      <c r="B226" s="94"/>
      <c r="C226" s="25">
        <v>1133</v>
      </c>
      <c r="D226" s="25">
        <v>837</v>
      </c>
      <c r="E226" s="25">
        <v>752</v>
      </c>
      <c r="F226" s="25">
        <v>851</v>
      </c>
      <c r="G226" s="25">
        <f>+G224+G225</f>
        <v>868</v>
      </c>
    </row>
    <row r="227" spans="1:7" x14ac:dyDescent="0.25">
      <c r="B227" s="2"/>
      <c r="C227" s="54"/>
      <c r="F227" s="54"/>
      <c r="G227" s="64"/>
    </row>
    <row r="228" spans="1:7" x14ac:dyDescent="0.25">
      <c r="A228" s="87" t="s">
        <v>166</v>
      </c>
      <c r="B228" s="2"/>
      <c r="C228" s="54"/>
    </row>
    <row r="229" spans="1:7" x14ac:dyDescent="0.25">
      <c r="A229" s="2"/>
      <c r="B229" s="2"/>
      <c r="C229" s="54"/>
      <c r="E229" s="53"/>
    </row>
  </sheetData>
  <mergeCells count="98">
    <mergeCell ref="A159:A165"/>
    <mergeCell ref="A222:G222"/>
    <mergeCell ref="A93:G93"/>
    <mergeCell ref="A124:G124"/>
    <mergeCell ref="A146:G146"/>
    <mergeCell ref="A157:G157"/>
    <mergeCell ref="A168:G168"/>
    <mergeCell ref="A192:G192"/>
    <mergeCell ref="A108:A109"/>
    <mergeCell ref="A214:B214"/>
    <mergeCell ref="A185:B185"/>
    <mergeCell ref="A187:A189"/>
    <mergeCell ref="A218:A219"/>
    <mergeCell ref="B215:B217"/>
    <mergeCell ref="A133:B133"/>
    <mergeCell ref="A113:A114"/>
    <mergeCell ref="A3:G3"/>
    <mergeCell ref="A21:G21"/>
    <mergeCell ref="A32:G32"/>
    <mergeCell ref="A48:G48"/>
    <mergeCell ref="A72:G72"/>
    <mergeCell ref="A35:A41"/>
    <mergeCell ref="A43:B43"/>
    <mergeCell ref="A6:A8"/>
    <mergeCell ref="A77:G77"/>
    <mergeCell ref="A24:A27"/>
    <mergeCell ref="A59:A60"/>
    <mergeCell ref="A34:B34"/>
    <mergeCell ref="A50:B50"/>
    <mergeCell ref="A31:G31"/>
    <mergeCell ref="A46:B46"/>
    <mergeCell ref="A47:G47"/>
    <mergeCell ref="A127:A132"/>
    <mergeCell ref="A90:B90"/>
    <mergeCell ref="A5:B5"/>
    <mergeCell ref="A55:A56"/>
    <mergeCell ref="A20:G20"/>
    <mergeCell ref="A9:B9"/>
    <mergeCell ref="A23:B23"/>
    <mergeCell ref="A51:A53"/>
    <mergeCell ref="B10:B18"/>
    <mergeCell ref="A44:A45"/>
    <mergeCell ref="A54:B54"/>
    <mergeCell ref="A19:B19"/>
    <mergeCell ref="A122:B122"/>
    <mergeCell ref="A107:B107"/>
    <mergeCell ref="A68:A69"/>
    <mergeCell ref="A78:G78"/>
    <mergeCell ref="A119:A120"/>
    <mergeCell ref="A66:A67"/>
    <mergeCell ref="A81:A87"/>
    <mergeCell ref="A96:A106"/>
    <mergeCell ref="A57:A58"/>
    <mergeCell ref="A88:B88"/>
    <mergeCell ref="A80:B80"/>
    <mergeCell ref="A70:B70"/>
    <mergeCell ref="A115:A116"/>
    <mergeCell ref="A91:G92"/>
    <mergeCell ref="A71:G71"/>
    <mergeCell ref="A76:B76"/>
    <mergeCell ref="A95:B95"/>
    <mergeCell ref="A110:A112"/>
    <mergeCell ref="A117:A118"/>
    <mergeCell ref="A62:A63"/>
    <mergeCell ref="A155:B155"/>
    <mergeCell ref="A156:G156"/>
    <mergeCell ref="A148:B148"/>
    <mergeCell ref="A136:A137"/>
    <mergeCell ref="A150:B150"/>
    <mergeCell ref="A142:A143"/>
    <mergeCell ref="A138:A139"/>
    <mergeCell ref="A226:B226"/>
    <mergeCell ref="A211:B211"/>
    <mergeCell ref="A212:A213"/>
    <mergeCell ref="A224:A225"/>
    <mergeCell ref="A167:G167"/>
    <mergeCell ref="A190:B190"/>
    <mergeCell ref="A171:A184"/>
    <mergeCell ref="A194:A206"/>
    <mergeCell ref="A170:B170"/>
    <mergeCell ref="A209:G209"/>
    <mergeCell ref="A221:G221"/>
    <mergeCell ref="A1:G1"/>
    <mergeCell ref="A191:G191"/>
    <mergeCell ref="A207:B207"/>
    <mergeCell ref="A208:G208"/>
    <mergeCell ref="A220:B220"/>
    <mergeCell ref="B151:B154"/>
    <mergeCell ref="A28:B28"/>
    <mergeCell ref="A166:B166"/>
    <mergeCell ref="A30:B30"/>
    <mergeCell ref="A123:G123"/>
    <mergeCell ref="A144:B144"/>
    <mergeCell ref="A64:A65"/>
    <mergeCell ref="A140:A141"/>
    <mergeCell ref="A134:A135"/>
    <mergeCell ref="A126:B126"/>
    <mergeCell ref="A145:G145"/>
  </mergeCells>
  <printOptions horizontalCentered="1"/>
  <pageMargins left="0.70866141732283472" right="0.51181102362204722" top="0.35433070866141736" bottom="0.35433070866141736" header="0.59055118110236227" footer="1.0236220472440944"/>
  <pageSetup scale="72" fitToHeight="30" orientation="portrait" r:id="rId1"/>
  <rowBreaks count="5" manualBreakCount="5">
    <brk id="47" max="6" man="1"/>
    <brk id="90" max="6" man="1"/>
    <brk id="123" max="6" man="1"/>
    <brk id="167" max="6" man="1"/>
    <brk id="208" max="6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9"/>
  <sheetViews>
    <sheetView tabSelected="1" view="pageBreakPreview" zoomScale="110" zoomScaleNormal="100" zoomScaleSheetLayoutView="110" workbookViewId="0">
      <selection activeCell="G176" sqref="G176"/>
    </sheetView>
  </sheetViews>
  <sheetFormatPr baseColWidth="10" defaultColWidth="11.44140625" defaultRowHeight="14.4" x14ac:dyDescent="0.3"/>
  <cols>
    <col min="1" max="1" width="15.44140625" style="24" customWidth="1"/>
    <col min="2" max="2" width="34.6640625" customWidth="1"/>
    <col min="3" max="6" width="10.109375" style="81" customWidth="1"/>
    <col min="7" max="7" width="10.109375" style="84" customWidth="1"/>
  </cols>
  <sheetData>
    <row r="1" spans="1:7" ht="141.75" customHeight="1" x14ac:dyDescent="0.45">
      <c r="A1" s="148"/>
      <c r="B1" s="148"/>
      <c r="C1" s="148"/>
      <c r="D1" s="148"/>
      <c r="E1" s="148"/>
      <c r="F1" s="148"/>
      <c r="G1" s="148"/>
    </row>
    <row r="2" spans="1:7" x14ac:dyDescent="0.3">
      <c r="A2" s="10"/>
      <c r="B2" s="11"/>
      <c r="C2" s="65"/>
      <c r="D2" s="65"/>
      <c r="E2" s="65"/>
      <c r="F2" s="65"/>
      <c r="G2" s="66"/>
    </row>
    <row r="3" spans="1:7" s="1" customFormat="1" ht="18" customHeight="1" x14ac:dyDescent="0.25">
      <c r="A3" s="149" t="s">
        <v>19</v>
      </c>
      <c r="B3" s="149" t="s">
        <v>20</v>
      </c>
      <c r="C3" s="151" t="s">
        <v>9</v>
      </c>
      <c r="D3" s="152"/>
      <c r="E3" s="152"/>
      <c r="F3" s="152"/>
      <c r="G3" s="153"/>
    </row>
    <row r="4" spans="1:7" s="1" customFormat="1" ht="21.75" customHeight="1" x14ac:dyDescent="0.25">
      <c r="A4" s="150"/>
      <c r="B4" s="150"/>
      <c r="C4" s="12">
        <v>2021</v>
      </c>
      <c r="D4" s="12">
        <v>2022</v>
      </c>
      <c r="E4" s="12">
        <v>2023</v>
      </c>
      <c r="F4" s="12">
        <v>2024</v>
      </c>
      <c r="G4" s="12">
        <v>2025</v>
      </c>
    </row>
    <row r="5" spans="1:7" ht="15.9" customHeight="1" x14ac:dyDescent="0.3">
      <c r="A5" s="145" t="s">
        <v>21</v>
      </c>
      <c r="B5" s="13" t="s">
        <v>22</v>
      </c>
      <c r="C5" s="34">
        <v>5347</v>
      </c>
      <c r="D5" s="34">
        <v>5223</v>
      </c>
      <c r="E5" s="34">
        <v>4631</v>
      </c>
      <c r="F5" s="34">
        <v>4200</v>
      </c>
      <c r="G5" s="67">
        <v>4162</v>
      </c>
    </row>
    <row r="6" spans="1:7" ht="15.9" customHeight="1" x14ac:dyDescent="0.3">
      <c r="A6" s="147"/>
      <c r="B6" s="13" t="s">
        <v>23</v>
      </c>
      <c r="C6" s="34">
        <v>1587</v>
      </c>
      <c r="D6" s="34">
        <v>1205</v>
      </c>
      <c r="E6" s="34">
        <v>712</v>
      </c>
      <c r="F6" s="34">
        <v>944</v>
      </c>
      <c r="G6" s="67">
        <v>510</v>
      </c>
    </row>
    <row r="7" spans="1:7" ht="15.9" customHeight="1" x14ac:dyDescent="0.3">
      <c r="A7" s="147"/>
      <c r="B7" s="13" t="s">
        <v>24</v>
      </c>
      <c r="C7" s="14">
        <v>210</v>
      </c>
      <c r="D7" s="14">
        <v>250</v>
      </c>
      <c r="E7" s="14">
        <v>213</v>
      </c>
      <c r="F7" s="14">
        <v>231</v>
      </c>
      <c r="G7" s="68">
        <v>184</v>
      </c>
    </row>
    <row r="8" spans="1:7" ht="15.9" customHeight="1" x14ac:dyDescent="0.3">
      <c r="A8" s="147"/>
      <c r="B8" s="13" t="s">
        <v>25</v>
      </c>
      <c r="C8" s="15"/>
      <c r="D8" s="15"/>
      <c r="E8" s="34" t="s">
        <v>26</v>
      </c>
      <c r="F8" s="34" t="s">
        <v>26</v>
      </c>
      <c r="G8" s="67" t="s">
        <v>26</v>
      </c>
    </row>
    <row r="9" spans="1:7" ht="15.9" customHeight="1" x14ac:dyDescent="0.3">
      <c r="A9" s="147"/>
      <c r="B9" s="13" t="s">
        <v>27</v>
      </c>
      <c r="C9" s="26">
        <v>291</v>
      </c>
      <c r="D9" s="26">
        <v>267</v>
      </c>
      <c r="E9" s="26">
        <v>233</v>
      </c>
      <c r="F9" s="26">
        <v>220</v>
      </c>
      <c r="G9" s="69">
        <v>215</v>
      </c>
    </row>
    <row r="10" spans="1:7" ht="15.9" customHeight="1" x14ac:dyDescent="0.3">
      <c r="A10" s="147"/>
      <c r="B10" s="13" t="s">
        <v>28</v>
      </c>
      <c r="C10" s="26"/>
      <c r="D10" s="26"/>
      <c r="E10" s="26"/>
      <c r="F10" s="26"/>
      <c r="G10" s="69">
        <v>21</v>
      </c>
    </row>
    <row r="11" spans="1:7" ht="15.9" customHeight="1" x14ac:dyDescent="0.3">
      <c r="A11" s="147"/>
      <c r="B11" s="13" t="s">
        <v>29</v>
      </c>
      <c r="C11" s="26">
        <v>47</v>
      </c>
      <c r="D11" s="26">
        <v>65</v>
      </c>
      <c r="E11" s="26">
        <v>65</v>
      </c>
      <c r="F11" s="26">
        <v>63</v>
      </c>
      <c r="G11" s="69">
        <v>49</v>
      </c>
    </row>
    <row r="12" spans="1:7" ht="15.9" customHeight="1" x14ac:dyDescent="0.3">
      <c r="A12" s="147"/>
      <c r="B12" s="13" t="s">
        <v>30</v>
      </c>
      <c r="C12" s="26">
        <v>117</v>
      </c>
      <c r="D12" s="26">
        <v>119</v>
      </c>
      <c r="E12" s="26">
        <v>116</v>
      </c>
      <c r="F12" s="26">
        <v>88</v>
      </c>
      <c r="G12" s="69">
        <v>81</v>
      </c>
    </row>
    <row r="13" spans="1:7" ht="15.9" customHeight="1" x14ac:dyDescent="0.3">
      <c r="A13" s="147"/>
      <c r="B13" s="13" t="s">
        <v>31</v>
      </c>
      <c r="C13" s="26">
        <v>66</v>
      </c>
      <c r="D13" s="26">
        <v>85</v>
      </c>
      <c r="E13" s="26">
        <v>85</v>
      </c>
      <c r="F13" s="26">
        <v>82</v>
      </c>
      <c r="G13" s="69">
        <v>64</v>
      </c>
    </row>
    <row r="14" spans="1:7" ht="15.9" customHeight="1" x14ac:dyDescent="0.3">
      <c r="A14" s="147"/>
      <c r="B14" s="13" t="s">
        <v>32</v>
      </c>
      <c r="C14" s="26">
        <v>1236</v>
      </c>
      <c r="D14" s="26">
        <v>1216</v>
      </c>
      <c r="E14" s="26">
        <v>1236</v>
      </c>
      <c r="F14" s="26">
        <v>1063</v>
      </c>
      <c r="G14" s="69">
        <v>1054</v>
      </c>
    </row>
    <row r="15" spans="1:7" ht="15.9" customHeight="1" x14ac:dyDescent="0.3">
      <c r="A15" s="147"/>
      <c r="B15" s="13" t="s">
        <v>33</v>
      </c>
      <c r="C15" s="26">
        <v>494</v>
      </c>
      <c r="D15" s="26">
        <v>443</v>
      </c>
      <c r="E15" s="26">
        <v>454</v>
      </c>
      <c r="F15" s="26">
        <v>360</v>
      </c>
      <c r="G15" s="69">
        <v>341</v>
      </c>
    </row>
    <row r="16" spans="1:7" ht="15.9" customHeight="1" x14ac:dyDescent="0.3">
      <c r="A16" s="147"/>
      <c r="B16" s="13" t="s">
        <v>34</v>
      </c>
      <c r="C16" s="26">
        <v>113</v>
      </c>
      <c r="D16" s="26">
        <v>135</v>
      </c>
      <c r="E16" s="26">
        <v>129</v>
      </c>
      <c r="F16" s="26">
        <v>141</v>
      </c>
      <c r="G16" s="69">
        <v>118</v>
      </c>
    </row>
    <row r="17" spans="1:9" ht="15.9" customHeight="1" x14ac:dyDescent="0.3">
      <c r="A17" s="147"/>
      <c r="B17" s="13" t="s">
        <v>35</v>
      </c>
      <c r="C17" s="39">
        <v>25</v>
      </c>
      <c r="D17" s="39">
        <v>24</v>
      </c>
      <c r="E17" s="39">
        <v>22</v>
      </c>
      <c r="F17" s="39">
        <v>17</v>
      </c>
      <c r="G17" s="70">
        <v>14</v>
      </c>
    </row>
    <row r="18" spans="1:9" ht="15.9" customHeight="1" x14ac:dyDescent="0.3">
      <c r="A18" s="147"/>
      <c r="B18" s="13" t="s">
        <v>36</v>
      </c>
      <c r="C18" s="39">
        <v>42</v>
      </c>
      <c r="D18" s="39">
        <v>43</v>
      </c>
      <c r="E18" s="39">
        <v>46</v>
      </c>
      <c r="F18" s="39">
        <v>37</v>
      </c>
      <c r="G18" s="70">
        <v>39</v>
      </c>
    </row>
    <row r="19" spans="1:9" ht="15.9" customHeight="1" x14ac:dyDescent="0.3">
      <c r="A19" s="147"/>
      <c r="B19" s="13" t="s">
        <v>37</v>
      </c>
      <c r="C19" s="39">
        <v>63</v>
      </c>
      <c r="D19" s="39">
        <v>66</v>
      </c>
      <c r="E19" s="39">
        <v>68</v>
      </c>
      <c r="F19" s="39">
        <v>55</v>
      </c>
      <c r="G19" s="70">
        <v>55</v>
      </c>
    </row>
    <row r="20" spans="1:9" ht="15.9" customHeight="1" x14ac:dyDescent="0.3">
      <c r="A20" s="147"/>
      <c r="B20" s="13" t="s">
        <v>38</v>
      </c>
      <c r="C20" s="39">
        <v>151</v>
      </c>
      <c r="D20" s="39">
        <v>151</v>
      </c>
      <c r="E20" s="39">
        <v>161</v>
      </c>
      <c r="F20" s="39">
        <v>149</v>
      </c>
      <c r="G20" s="70">
        <v>115</v>
      </c>
    </row>
    <row r="21" spans="1:9" ht="15.9" customHeight="1" x14ac:dyDescent="0.3">
      <c r="A21" s="147"/>
      <c r="B21" s="13" t="s">
        <v>39</v>
      </c>
      <c r="C21" s="39">
        <v>32</v>
      </c>
      <c r="D21" s="39">
        <v>37</v>
      </c>
      <c r="E21" s="39">
        <v>39</v>
      </c>
      <c r="F21" s="39">
        <v>45</v>
      </c>
      <c r="G21" s="70">
        <v>41</v>
      </c>
    </row>
    <row r="22" spans="1:9" ht="15.9" customHeight="1" x14ac:dyDescent="0.3">
      <c r="A22" s="143" t="s">
        <v>40</v>
      </c>
      <c r="B22" s="144"/>
      <c r="C22" s="71">
        <v>9821</v>
      </c>
      <c r="D22" s="71">
        <v>9329</v>
      </c>
      <c r="E22" s="71">
        <v>8210</v>
      </c>
      <c r="F22" s="71">
        <f>SUM(F5:F21)</f>
        <v>7695</v>
      </c>
      <c r="G22" s="71">
        <f>SUM(G5:G21)</f>
        <v>7063</v>
      </c>
      <c r="H22" s="16"/>
      <c r="I22" s="16"/>
    </row>
    <row r="23" spans="1:9" ht="15.9" customHeight="1" x14ac:dyDescent="0.3">
      <c r="A23" s="145" t="s">
        <v>41</v>
      </c>
      <c r="B23" s="17" t="s">
        <v>42</v>
      </c>
      <c r="C23" s="72">
        <v>164</v>
      </c>
      <c r="D23" s="72">
        <v>118</v>
      </c>
      <c r="E23" s="72">
        <v>91</v>
      </c>
      <c r="F23" s="72">
        <v>78</v>
      </c>
      <c r="G23" s="67">
        <v>71</v>
      </c>
    </row>
    <row r="24" spans="1:9" ht="15.9" customHeight="1" x14ac:dyDescent="0.3">
      <c r="A24" s="146"/>
      <c r="B24" s="17" t="s">
        <v>43</v>
      </c>
      <c r="C24" s="72">
        <v>60</v>
      </c>
      <c r="D24" s="72">
        <v>59</v>
      </c>
      <c r="E24" s="72">
        <v>64</v>
      </c>
      <c r="F24" s="72">
        <v>58</v>
      </c>
      <c r="G24" s="67">
        <v>54</v>
      </c>
    </row>
    <row r="25" spans="1:9" ht="15.9" customHeight="1" x14ac:dyDescent="0.3">
      <c r="A25" s="143" t="s">
        <v>40</v>
      </c>
      <c r="B25" s="144"/>
      <c r="C25" s="71">
        <v>224</v>
      </c>
      <c r="D25" s="71">
        <v>177</v>
      </c>
      <c r="E25" s="71">
        <v>155</v>
      </c>
      <c r="F25" s="71">
        <f>+F23+F24</f>
        <v>136</v>
      </c>
      <c r="G25" s="71">
        <f>+G23+G24</f>
        <v>125</v>
      </c>
      <c r="H25" s="16"/>
      <c r="I25" s="16"/>
    </row>
    <row r="26" spans="1:9" ht="15.9" customHeight="1" x14ac:dyDescent="0.3">
      <c r="A26" s="18" t="s">
        <v>12</v>
      </c>
      <c r="B26" s="13" t="s">
        <v>22</v>
      </c>
      <c r="C26" s="72">
        <v>258</v>
      </c>
      <c r="D26" s="72">
        <v>238</v>
      </c>
      <c r="E26" s="72">
        <v>255</v>
      </c>
      <c r="F26" s="72">
        <v>224</v>
      </c>
      <c r="G26" s="67">
        <v>205</v>
      </c>
      <c r="H26" s="16"/>
    </row>
    <row r="27" spans="1:9" ht="15.9" customHeight="1" x14ac:dyDescent="0.3">
      <c r="A27" s="143" t="s">
        <v>40</v>
      </c>
      <c r="B27" s="144"/>
      <c r="C27" s="71">
        <v>258</v>
      </c>
      <c r="D27" s="71">
        <v>238</v>
      </c>
      <c r="E27" s="71">
        <v>255</v>
      </c>
      <c r="F27" s="71">
        <f>+F26</f>
        <v>224</v>
      </c>
      <c r="G27" s="71">
        <f>+G26</f>
        <v>205</v>
      </c>
    </row>
    <row r="28" spans="1:9" ht="15.9" customHeight="1" x14ac:dyDescent="0.3">
      <c r="A28" s="145" t="s">
        <v>44</v>
      </c>
      <c r="B28" s="13" t="s">
        <v>22</v>
      </c>
      <c r="C28" s="73">
        <v>509</v>
      </c>
      <c r="D28" s="73">
        <v>540</v>
      </c>
      <c r="E28" s="73">
        <v>445</v>
      </c>
      <c r="F28" s="73">
        <v>387</v>
      </c>
      <c r="G28" s="74">
        <v>365</v>
      </c>
    </row>
    <row r="29" spans="1:9" ht="15.9" customHeight="1" x14ac:dyDescent="0.3">
      <c r="A29" s="147"/>
      <c r="B29" s="13" t="s">
        <v>34</v>
      </c>
      <c r="C29" s="63">
        <v>94</v>
      </c>
      <c r="D29" s="63">
        <v>85</v>
      </c>
      <c r="E29" s="63">
        <v>85</v>
      </c>
      <c r="F29" s="63">
        <v>109</v>
      </c>
      <c r="G29" s="74">
        <v>156</v>
      </c>
    </row>
    <row r="30" spans="1:9" ht="15.9" customHeight="1" x14ac:dyDescent="0.3">
      <c r="A30" s="147"/>
      <c r="B30" s="13" t="s">
        <v>32</v>
      </c>
      <c r="C30" s="63">
        <v>294</v>
      </c>
      <c r="D30" s="63">
        <v>235</v>
      </c>
      <c r="E30" s="63">
        <v>221</v>
      </c>
      <c r="F30" s="63">
        <v>236</v>
      </c>
      <c r="G30" s="74">
        <v>267</v>
      </c>
    </row>
    <row r="31" spans="1:9" ht="15.9" customHeight="1" x14ac:dyDescent="0.3">
      <c r="A31" s="147"/>
      <c r="B31" s="13" t="s">
        <v>30</v>
      </c>
      <c r="C31" s="63">
        <v>0</v>
      </c>
      <c r="D31" s="63">
        <v>10</v>
      </c>
      <c r="E31" s="63">
        <v>16</v>
      </c>
      <c r="F31" s="63">
        <v>8</v>
      </c>
      <c r="G31" s="74">
        <v>25</v>
      </c>
    </row>
    <row r="32" spans="1:9" ht="15.9" customHeight="1" x14ac:dyDescent="0.3">
      <c r="A32" s="147"/>
      <c r="B32" s="13" t="s">
        <v>45</v>
      </c>
      <c r="C32" s="73">
        <v>385</v>
      </c>
      <c r="D32" s="73">
        <v>301</v>
      </c>
      <c r="E32" s="73">
        <v>303</v>
      </c>
      <c r="F32" s="73">
        <v>301</v>
      </c>
      <c r="G32" s="74">
        <v>295</v>
      </c>
    </row>
    <row r="33" spans="1:10" ht="15.9" customHeight="1" x14ac:dyDescent="0.3">
      <c r="A33" s="146"/>
      <c r="B33" s="13" t="s">
        <v>46</v>
      </c>
      <c r="C33" s="73">
        <v>555</v>
      </c>
      <c r="D33" s="73">
        <v>477</v>
      </c>
      <c r="E33" s="73">
        <v>524</v>
      </c>
      <c r="F33" s="73">
        <v>531</v>
      </c>
      <c r="G33" s="74">
        <v>511</v>
      </c>
      <c r="H33" s="19"/>
      <c r="I33" s="19"/>
      <c r="J33" s="19"/>
    </row>
    <row r="34" spans="1:10" ht="15.9" customHeight="1" x14ac:dyDescent="0.3">
      <c r="A34" s="143" t="s">
        <v>40</v>
      </c>
      <c r="B34" s="144"/>
      <c r="C34" s="71">
        <v>1837</v>
      </c>
      <c r="D34" s="71">
        <v>1648</v>
      </c>
      <c r="E34" s="71">
        <v>1594</v>
      </c>
      <c r="F34" s="71">
        <f>+F28+F29+F30+F31+F32+F33</f>
        <v>1572</v>
      </c>
      <c r="G34" s="71">
        <f>+G28+G29+G30+G31+G32+G33</f>
        <v>1619</v>
      </c>
    </row>
    <row r="35" spans="1:10" ht="15.9" customHeight="1" x14ac:dyDescent="0.3">
      <c r="A35" s="136" t="s">
        <v>47</v>
      </c>
      <c r="B35" s="13" t="s">
        <v>34</v>
      </c>
      <c r="C35" s="34">
        <v>195</v>
      </c>
      <c r="D35" s="34">
        <v>218</v>
      </c>
      <c r="E35" s="34">
        <v>235</v>
      </c>
      <c r="F35" s="34">
        <v>235</v>
      </c>
      <c r="G35" s="67">
        <v>217</v>
      </c>
    </row>
    <row r="36" spans="1:10" ht="15.9" customHeight="1" x14ac:dyDescent="0.3">
      <c r="A36" s="137"/>
      <c r="B36" s="13" t="s">
        <v>32</v>
      </c>
      <c r="C36" s="34">
        <v>121</v>
      </c>
      <c r="D36" s="34">
        <v>129</v>
      </c>
      <c r="E36" s="34">
        <v>164</v>
      </c>
      <c r="F36" s="34">
        <v>135</v>
      </c>
      <c r="G36" s="67">
        <v>129</v>
      </c>
    </row>
    <row r="37" spans="1:10" ht="15.9" customHeight="1" x14ac:dyDescent="0.3">
      <c r="A37" s="137"/>
      <c r="B37" s="13" t="s">
        <v>45</v>
      </c>
      <c r="C37" s="72">
        <v>190</v>
      </c>
      <c r="D37" s="72">
        <v>157</v>
      </c>
      <c r="E37" s="72">
        <v>157</v>
      </c>
      <c r="F37" s="72">
        <v>152</v>
      </c>
      <c r="G37" s="67">
        <v>160</v>
      </c>
    </row>
    <row r="38" spans="1:10" ht="15.9" customHeight="1" x14ac:dyDescent="0.3">
      <c r="A38" s="137"/>
      <c r="B38" s="13" t="s">
        <v>46</v>
      </c>
      <c r="C38" s="72">
        <v>225</v>
      </c>
      <c r="D38" s="72">
        <v>191</v>
      </c>
      <c r="E38" s="72">
        <v>191</v>
      </c>
      <c r="F38" s="72">
        <v>172</v>
      </c>
      <c r="G38" s="67">
        <v>169</v>
      </c>
    </row>
    <row r="39" spans="1:10" ht="15.9" customHeight="1" x14ac:dyDescent="0.3">
      <c r="A39" s="138"/>
      <c r="B39" s="13" t="s">
        <v>22</v>
      </c>
      <c r="C39" s="72">
        <v>246</v>
      </c>
      <c r="D39" s="72">
        <v>223</v>
      </c>
      <c r="E39" s="72">
        <v>233</v>
      </c>
      <c r="F39" s="72">
        <v>172</v>
      </c>
      <c r="G39" s="67">
        <v>178</v>
      </c>
    </row>
    <row r="40" spans="1:10" ht="15.9" customHeight="1" x14ac:dyDescent="0.3">
      <c r="A40" s="143" t="s">
        <v>40</v>
      </c>
      <c r="B40" s="144"/>
      <c r="C40" s="71">
        <v>977</v>
      </c>
      <c r="D40" s="71">
        <v>918</v>
      </c>
      <c r="E40" s="71">
        <v>980</v>
      </c>
      <c r="F40" s="71">
        <f>+F35+F36+F37+F38+F39</f>
        <v>866</v>
      </c>
      <c r="G40" s="71">
        <f>+G35+G36+G37+G38+G39</f>
        <v>853</v>
      </c>
    </row>
    <row r="41" spans="1:10" ht="15.9" customHeight="1" x14ac:dyDescent="0.3">
      <c r="A41" s="136" t="s">
        <v>48</v>
      </c>
      <c r="B41" s="13" t="s">
        <v>49</v>
      </c>
      <c r="C41" s="72">
        <v>176</v>
      </c>
      <c r="D41" s="72">
        <v>168</v>
      </c>
      <c r="E41" s="72">
        <v>166</v>
      </c>
      <c r="F41" s="72">
        <v>161</v>
      </c>
      <c r="G41" s="67">
        <v>148</v>
      </c>
    </row>
    <row r="42" spans="1:10" ht="15.9" customHeight="1" x14ac:dyDescent="0.3">
      <c r="A42" s="137"/>
      <c r="B42" s="13" t="s">
        <v>50</v>
      </c>
      <c r="C42" s="72">
        <v>59</v>
      </c>
      <c r="D42" s="72">
        <v>61</v>
      </c>
      <c r="E42" s="72">
        <v>64</v>
      </c>
      <c r="F42" s="72">
        <v>50</v>
      </c>
      <c r="G42" s="67">
        <v>57</v>
      </c>
    </row>
    <row r="43" spans="1:10" ht="15.9" customHeight="1" x14ac:dyDescent="0.3">
      <c r="A43" s="138"/>
      <c r="B43" s="13" t="s">
        <v>51</v>
      </c>
      <c r="C43" s="72">
        <v>295</v>
      </c>
      <c r="D43" s="72">
        <v>272</v>
      </c>
      <c r="E43" s="72">
        <v>247</v>
      </c>
      <c r="F43" s="72">
        <v>208</v>
      </c>
      <c r="G43" s="67">
        <v>225</v>
      </c>
    </row>
    <row r="44" spans="1:10" ht="15.9" customHeight="1" x14ac:dyDescent="0.3">
      <c r="A44" s="143" t="s">
        <v>40</v>
      </c>
      <c r="B44" s="144"/>
      <c r="C44" s="71">
        <v>530</v>
      </c>
      <c r="D44" s="71">
        <v>501</v>
      </c>
      <c r="E44" s="71">
        <v>477</v>
      </c>
      <c r="F44" s="71">
        <f>+F41+F42+F43</f>
        <v>419</v>
      </c>
      <c r="G44" s="71">
        <f>+G41+G42+G43</f>
        <v>430</v>
      </c>
    </row>
    <row r="45" spans="1:10" ht="15.9" customHeight="1" x14ac:dyDescent="0.3">
      <c r="A45" s="136" t="s">
        <v>52</v>
      </c>
      <c r="B45" s="13" t="s">
        <v>51</v>
      </c>
      <c r="C45" s="72">
        <v>431</v>
      </c>
      <c r="D45" s="72">
        <v>417</v>
      </c>
      <c r="E45" s="72">
        <v>399</v>
      </c>
      <c r="F45" s="72">
        <v>409</v>
      </c>
      <c r="G45" s="67">
        <v>422</v>
      </c>
    </row>
    <row r="46" spans="1:10" ht="15.9" customHeight="1" x14ac:dyDescent="0.3">
      <c r="A46" s="137"/>
      <c r="B46" s="13" t="s">
        <v>53</v>
      </c>
      <c r="C46" s="72">
        <v>145</v>
      </c>
      <c r="D46" s="72">
        <v>145</v>
      </c>
      <c r="E46" s="72">
        <v>130</v>
      </c>
      <c r="F46" s="72">
        <v>116</v>
      </c>
      <c r="G46" s="67">
        <v>152</v>
      </c>
    </row>
    <row r="47" spans="1:10" ht="15.9" customHeight="1" x14ac:dyDescent="0.3">
      <c r="A47" s="138"/>
      <c r="B47" s="13" t="s">
        <v>54</v>
      </c>
      <c r="C47" s="72">
        <v>137</v>
      </c>
      <c r="D47" s="72">
        <v>137</v>
      </c>
      <c r="E47" s="72">
        <v>148</v>
      </c>
      <c r="F47" s="72">
        <v>178</v>
      </c>
      <c r="G47" s="67">
        <v>221</v>
      </c>
    </row>
    <row r="48" spans="1:10" ht="15.9" customHeight="1" x14ac:dyDescent="0.3">
      <c r="A48" s="143" t="s">
        <v>40</v>
      </c>
      <c r="B48" s="144"/>
      <c r="C48" s="71">
        <v>713</v>
      </c>
      <c r="D48" s="71">
        <v>699</v>
      </c>
      <c r="E48" s="71">
        <v>677</v>
      </c>
      <c r="F48" s="71">
        <f>+F45+F46+F47</f>
        <v>703</v>
      </c>
      <c r="G48" s="71">
        <f>+G45+G46+G47</f>
        <v>795</v>
      </c>
    </row>
    <row r="49" spans="1:11" ht="15.9" customHeight="1" x14ac:dyDescent="0.3">
      <c r="A49" s="136" t="s">
        <v>55</v>
      </c>
      <c r="B49" s="13" t="s">
        <v>22</v>
      </c>
      <c r="C49" s="72">
        <v>290</v>
      </c>
      <c r="D49" s="72">
        <v>281</v>
      </c>
      <c r="E49" s="72">
        <v>237</v>
      </c>
      <c r="F49" s="72">
        <v>185</v>
      </c>
      <c r="G49" s="67">
        <v>176</v>
      </c>
    </row>
    <row r="50" spans="1:11" ht="15.9" customHeight="1" x14ac:dyDescent="0.3">
      <c r="A50" s="137"/>
      <c r="B50" s="13" t="s">
        <v>56</v>
      </c>
      <c r="C50" s="72">
        <v>39</v>
      </c>
      <c r="D50" s="72">
        <v>46</v>
      </c>
      <c r="E50" s="72">
        <v>50</v>
      </c>
      <c r="F50" s="72">
        <v>51</v>
      </c>
      <c r="G50" s="67">
        <v>77</v>
      </c>
    </row>
    <row r="51" spans="1:11" ht="15.9" customHeight="1" x14ac:dyDescent="0.3">
      <c r="A51" s="137"/>
      <c r="B51" s="13" t="s">
        <v>54</v>
      </c>
      <c r="C51" s="67">
        <v>154</v>
      </c>
      <c r="D51" s="67">
        <v>154</v>
      </c>
      <c r="E51" s="67">
        <v>159</v>
      </c>
      <c r="F51" s="67">
        <v>144</v>
      </c>
      <c r="G51" s="67">
        <v>149</v>
      </c>
    </row>
    <row r="52" spans="1:11" ht="15.9" customHeight="1" x14ac:dyDescent="0.3">
      <c r="A52" s="137"/>
      <c r="B52" s="13" t="s">
        <v>45</v>
      </c>
      <c r="C52" s="72">
        <v>187</v>
      </c>
      <c r="D52" s="72">
        <v>109</v>
      </c>
      <c r="E52" s="72">
        <v>165</v>
      </c>
      <c r="F52" s="72">
        <v>158</v>
      </c>
      <c r="G52" s="67">
        <v>88</v>
      </c>
    </row>
    <row r="53" spans="1:11" ht="15.9" customHeight="1" x14ac:dyDescent="0.3">
      <c r="A53" s="138"/>
      <c r="B53" s="13" t="s">
        <v>46</v>
      </c>
      <c r="C53" s="72">
        <v>379</v>
      </c>
      <c r="D53" s="72">
        <v>267</v>
      </c>
      <c r="E53" s="72">
        <v>238</v>
      </c>
      <c r="F53" s="72">
        <v>240</v>
      </c>
      <c r="G53" s="67">
        <v>175</v>
      </c>
    </row>
    <row r="54" spans="1:11" ht="15.9" customHeight="1" x14ac:dyDescent="0.3">
      <c r="A54" s="143" t="s">
        <v>40</v>
      </c>
      <c r="B54" s="144"/>
      <c r="C54" s="71">
        <v>1049</v>
      </c>
      <c r="D54" s="71">
        <v>857</v>
      </c>
      <c r="E54" s="71">
        <v>849</v>
      </c>
      <c r="F54" s="71">
        <f>+F49+F50+F51+F52+F53</f>
        <v>778</v>
      </c>
      <c r="G54" s="71">
        <f>+G49+G50+G51+G52+G53</f>
        <v>665</v>
      </c>
    </row>
    <row r="55" spans="1:11" ht="15.9" customHeight="1" x14ac:dyDescent="0.3">
      <c r="A55" s="141" t="s">
        <v>57</v>
      </c>
      <c r="B55" s="13" t="s">
        <v>49</v>
      </c>
      <c r="C55" s="75" t="s">
        <v>26</v>
      </c>
      <c r="D55" s="75">
        <v>119</v>
      </c>
      <c r="E55" s="75">
        <v>40</v>
      </c>
      <c r="F55" s="75">
        <v>116</v>
      </c>
      <c r="G55" s="75">
        <v>84</v>
      </c>
    </row>
    <row r="56" spans="1:11" ht="20.25" customHeight="1" x14ac:dyDescent="0.3">
      <c r="A56" s="142"/>
      <c r="B56" s="13" t="s">
        <v>50</v>
      </c>
      <c r="C56" s="72">
        <v>111</v>
      </c>
      <c r="D56" s="72">
        <v>22</v>
      </c>
      <c r="E56" s="72">
        <v>123</v>
      </c>
      <c r="F56" s="72">
        <v>234</v>
      </c>
      <c r="G56" s="67">
        <v>126</v>
      </c>
    </row>
    <row r="57" spans="1:11" ht="20.25" customHeight="1" x14ac:dyDescent="0.3">
      <c r="A57" s="143" t="s">
        <v>40</v>
      </c>
      <c r="B57" s="144"/>
      <c r="C57" s="71">
        <v>111</v>
      </c>
      <c r="D57" s="71">
        <v>141</v>
      </c>
      <c r="E57" s="71">
        <v>163</v>
      </c>
      <c r="F57" s="71">
        <f>+F55+F56</f>
        <v>350</v>
      </c>
      <c r="G57" s="71">
        <f>+G55+G56</f>
        <v>210</v>
      </c>
    </row>
    <row r="58" spans="1:11" ht="20.25" customHeight="1" x14ac:dyDescent="0.3">
      <c r="A58" s="20" t="s">
        <v>58</v>
      </c>
      <c r="B58" s="13" t="s">
        <v>59</v>
      </c>
      <c r="C58" s="72">
        <v>0</v>
      </c>
      <c r="D58" s="72">
        <v>0</v>
      </c>
      <c r="E58" s="72">
        <v>0</v>
      </c>
      <c r="F58" s="72">
        <v>9</v>
      </c>
      <c r="G58" s="67">
        <v>22</v>
      </c>
      <c r="K58" t="s">
        <v>60</v>
      </c>
    </row>
    <row r="59" spans="1:11" ht="20.25" customHeight="1" x14ac:dyDescent="0.3">
      <c r="A59" s="143" t="s">
        <v>40</v>
      </c>
      <c r="B59" s="144"/>
      <c r="C59" s="71" t="s">
        <v>26</v>
      </c>
      <c r="D59" s="71" t="s">
        <v>26</v>
      </c>
      <c r="E59" s="71" t="s">
        <v>26</v>
      </c>
      <c r="F59" s="71">
        <f>+F58</f>
        <v>9</v>
      </c>
      <c r="G59" s="71">
        <f>+G58</f>
        <v>22</v>
      </c>
    </row>
    <row r="60" spans="1:11" ht="15.9" customHeight="1" x14ac:dyDescent="0.3">
      <c r="A60" s="20" t="s">
        <v>61</v>
      </c>
      <c r="B60" s="13" t="s">
        <v>62</v>
      </c>
      <c r="C60" s="72">
        <v>107</v>
      </c>
      <c r="D60" s="72">
        <v>94</v>
      </c>
      <c r="E60" s="72">
        <v>82</v>
      </c>
      <c r="F60" s="72">
        <v>252</v>
      </c>
      <c r="G60" s="67">
        <v>106</v>
      </c>
    </row>
    <row r="61" spans="1:11" ht="15.9" customHeight="1" x14ac:dyDescent="0.3">
      <c r="A61" s="143" t="s">
        <v>40</v>
      </c>
      <c r="B61" s="144"/>
      <c r="C61" s="71">
        <v>107</v>
      </c>
      <c r="D61" s="71">
        <v>94</v>
      </c>
      <c r="E61" s="71">
        <v>82</v>
      </c>
      <c r="F61" s="71">
        <f>+F60</f>
        <v>252</v>
      </c>
      <c r="G61" s="71">
        <f>+G60</f>
        <v>106</v>
      </c>
    </row>
    <row r="62" spans="1:11" ht="15.9" customHeight="1" x14ac:dyDescent="0.3">
      <c r="A62" s="136" t="s">
        <v>63</v>
      </c>
      <c r="B62" s="13" t="s">
        <v>34</v>
      </c>
      <c r="C62" s="34">
        <v>31</v>
      </c>
      <c r="D62" s="34">
        <v>47</v>
      </c>
      <c r="E62" s="34">
        <v>54</v>
      </c>
      <c r="F62" s="34">
        <v>55</v>
      </c>
      <c r="G62" s="67">
        <v>53</v>
      </c>
    </row>
    <row r="63" spans="1:11" ht="15.9" customHeight="1" x14ac:dyDescent="0.3">
      <c r="A63" s="137"/>
      <c r="B63" s="13" t="s">
        <v>32</v>
      </c>
      <c r="C63" s="34">
        <v>153</v>
      </c>
      <c r="D63" s="34">
        <v>166</v>
      </c>
      <c r="E63" s="34">
        <v>170</v>
      </c>
      <c r="F63" s="34">
        <v>140</v>
      </c>
      <c r="G63" s="67">
        <v>141</v>
      </c>
    </row>
    <row r="64" spans="1:11" ht="15.9" customHeight="1" x14ac:dyDescent="0.3">
      <c r="A64" s="137"/>
      <c r="B64" s="13" t="s">
        <v>45</v>
      </c>
      <c r="C64" s="72">
        <v>92</v>
      </c>
      <c r="D64" s="72">
        <v>79</v>
      </c>
      <c r="E64" s="72">
        <v>166</v>
      </c>
      <c r="F64" s="72">
        <v>93</v>
      </c>
      <c r="G64" s="67">
        <v>154</v>
      </c>
    </row>
    <row r="65" spans="1:7" ht="15.9" customHeight="1" x14ac:dyDescent="0.3">
      <c r="A65" s="138"/>
      <c r="B65" s="13" t="s">
        <v>46</v>
      </c>
      <c r="C65" s="72">
        <v>458</v>
      </c>
      <c r="D65" s="72">
        <v>346</v>
      </c>
      <c r="E65" s="72">
        <v>675</v>
      </c>
      <c r="F65" s="72">
        <v>366</v>
      </c>
      <c r="G65" s="67">
        <v>642</v>
      </c>
    </row>
    <row r="66" spans="1:7" ht="15.9" customHeight="1" x14ac:dyDescent="0.3">
      <c r="A66" s="143" t="s">
        <v>40</v>
      </c>
      <c r="B66" s="144"/>
      <c r="C66" s="71">
        <v>734</v>
      </c>
      <c r="D66" s="71">
        <v>638</v>
      </c>
      <c r="E66" s="71">
        <v>1065</v>
      </c>
      <c r="F66" s="71">
        <f>+F62+F63+F64+F65</f>
        <v>654</v>
      </c>
      <c r="G66" s="71">
        <f>+G62+G63+G64+G65</f>
        <v>990</v>
      </c>
    </row>
    <row r="67" spans="1:7" ht="15.9" customHeight="1" x14ac:dyDescent="0.3">
      <c r="A67" s="136" t="s">
        <v>64</v>
      </c>
      <c r="B67" s="13" t="s">
        <v>22</v>
      </c>
      <c r="C67" s="72">
        <v>368</v>
      </c>
      <c r="D67" s="72">
        <v>356</v>
      </c>
      <c r="E67" s="72">
        <v>324</v>
      </c>
      <c r="F67" s="72">
        <v>290</v>
      </c>
      <c r="G67" s="67">
        <v>282</v>
      </c>
    </row>
    <row r="68" spans="1:7" ht="15.9" customHeight="1" x14ac:dyDescent="0.3">
      <c r="A68" s="137"/>
      <c r="B68" s="13" t="s">
        <v>49</v>
      </c>
      <c r="C68" s="72">
        <v>196</v>
      </c>
      <c r="D68" s="72">
        <v>235</v>
      </c>
      <c r="E68" s="72">
        <v>320</v>
      </c>
      <c r="F68" s="72">
        <v>223</v>
      </c>
      <c r="G68" s="67">
        <v>174</v>
      </c>
    </row>
    <row r="69" spans="1:7" ht="15.9" customHeight="1" x14ac:dyDescent="0.3">
      <c r="A69" s="138"/>
      <c r="B69" s="13" t="s">
        <v>50</v>
      </c>
      <c r="C69" s="72">
        <v>116</v>
      </c>
      <c r="D69" s="72">
        <v>142</v>
      </c>
      <c r="E69" s="72">
        <v>208</v>
      </c>
      <c r="F69" s="72">
        <v>142</v>
      </c>
      <c r="G69" s="67">
        <v>119</v>
      </c>
    </row>
    <row r="70" spans="1:7" ht="15.9" customHeight="1" x14ac:dyDescent="0.3">
      <c r="A70" s="143" t="s">
        <v>40</v>
      </c>
      <c r="B70" s="144"/>
      <c r="C70" s="71">
        <v>680</v>
      </c>
      <c r="D70" s="71">
        <v>733</v>
      </c>
      <c r="E70" s="71">
        <v>852</v>
      </c>
      <c r="F70" s="71">
        <f>+F67+F68+F69</f>
        <v>655</v>
      </c>
      <c r="G70" s="71">
        <f>+G67+G68+G69</f>
        <v>575</v>
      </c>
    </row>
    <row r="71" spans="1:7" ht="15.9" customHeight="1" x14ac:dyDescent="0.3">
      <c r="A71" s="136" t="s">
        <v>65</v>
      </c>
      <c r="B71" s="13" t="s">
        <v>54</v>
      </c>
      <c r="C71" s="72">
        <v>80</v>
      </c>
      <c r="D71" s="72">
        <v>80</v>
      </c>
      <c r="E71" s="72">
        <v>105</v>
      </c>
      <c r="F71" s="72">
        <v>104</v>
      </c>
      <c r="G71" s="67">
        <v>114</v>
      </c>
    </row>
    <row r="72" spans="1:7" ht="15.9" customHeight="1" x14ac:dyDescent="0.3">
      <c r="A72" s="138"/>
      <c r="B72" s="13" t="s">
        <v>22</v>
      </c>
      <c r="C72" s="72">
        <v>308</v>
      </c>
      <c r="D72" s="72">
        <v>279</v>
      </c>
      <c r="E72" s="72">
        <v>255</v>
      </c>
      <c r="F72" s="72">
        <v>207</v>
      </c>
      <c r="G72" s="67">
        <v>200</v>
      </c>
    </row>
    <row r="73" spans="1:7" ht="15.9" customHeight="1" x14ac:dyDescent="0.3">
      <c r="A73" s="143" t="s">
        <v>40</v>
      </c>
      <c r="B73" s="144"/>
      <c r="C73" s="71">
        <v>388</v>
      </c>
      <c r="D73" s="71">
        <v>359</v>
      </c>
      <c r="E73" s="71">
        <v>360</v>
      </c>
      <c r="F73" s="71">
        <f>+F71+F72</f>
        <v>311</v>
      </c>
      <c r="G73" s="71">
        <f>+G71+G72</f>
        <v>314</v>
      </c>
    </row>
    <row r="74" spans="1:7" ht="15.9" customHeight="1" x14ac:dyDescent="0.3">
      <c r="A74" s="136" t="s">
        <v>66</v>
      </c>
      <c r="B74" s="13" t="s">
        <v>22</v>
      </c>
      <c r="C74" s="72">
        <v>348</v>
      </c>
      <c r="D74" s="72">
        <v>371</v>
      </c>
      <c r="E74" s="72">
        <v>366</v>
      </c>
      <c r="F74" s="72">
        <v>314</v>
      </c>
      <c r="G74" s="67">
        <v>218</v>
      </c>
    </row>
    <row r="75" spans="1:7" ht="15.9" customHeight="1" x14ac:dyDescent="0.3">
      <c r="A75" s="137"/>
      <c r="B75" s="13" t="s">
        <v>34</v>
      </c>
      <c r="C75" s="34">
        <v>178</v>
      </c>
      <c r="D75" s="34">
        <v>193</v>
      </c>
      <c r="E75" s="34">
        <v>218</v>
      </c>
      <c r="F75" s="34">
        <v>208</v>
      </c>
      <c r="G75" s="67">
        <v>206</v>
      </c>
    </row>
    <row r="76" spans="1:7" ht="15.9" customHeight="1" x14ac:dyDescent="0.3">
      <c r="A76" s="137"/>
      <c r="B76" s="13" t="s">
        <v>32</v>
      </c>
      <c r="C76" s="34">
        <v>132</v>
      </c>
      <c r="D76" s="34">
        <v>154</v>
      </c>
      <c r="E76" s="34">
        <v>184</v>
      </c>
      <c r="F76" s="34">
        <v>182</v>
      </c>
      <c r="G76" s="67">
        <v>176</v>
      </c>
    </row>
    <row r="77" spans="1:7" ht="15.9" customHeight="1" x14ac:dyDescent="0.3">
      <c r="A77" s="137"/>
      <c r="B77" s="13" t="s">
        <v>51</v>
      </c>
      <c r="C77" s="72">
        <v>297</v>
      </c>
      <c r="D77" s="72">
        <v>304</v>
      </c>
      <c r="E77" s="72">
        <v>285</v>
      </c>
      <c r="F77" s="72">
        <v>233</v>
      </c>
      <c r="G77" s="67">
        <v>241</v>
      </c>
    </row>
    <row r="78" spans="1:7" ht="15.9" customHeight="1" x14ac:dyDescent="0.3">
      <c r="A78" s="137"/>
      <c r="B78" s="13" t="s">
        <v>54</v>
      </c>
      <c r="C78" s="72">
        <v>128</v>
      </c>
      <c r="D78" s="72">
        <v>128</v>
      </c>
      <c r="E78" s="72">
        <v>136</v>
      </c>
      <c r="F78" s="72">
        <v>142</v>
      </c>
      <c r="G78" s="67">
        <v>151</v>
      </c>
    </row>
    <row r="79" spans="1:7" ht="15.9" customHeight="1" x14ac:dyDescent="0.3">
      <c r="A79" s="137"/>
      <c r="B79" s="13" t="s">
        <v>45</v>
      </c>
      <c r="C79" s="72">
        <v>111</v>
      </c>
      <c r="D79" s="72">
        <v>112</v>
      </c>
      <c r="E79" s="72">
        <v>131</v>
      </c>
      <c r="F79" s="72">
        <v>178</v>
      </c>
      <c r="G79" s="67">
        <v>188</v>
      </c>
    </row>
    <row r="80" spans="1:7" ht="15.9" customHeight="1" x14ac:dyDescent="0.3">
      <c r="A80" s="138"/>
      <c r="B80" s="13" t="s">
        <v>46</v>
      </c>
      <c r="C80" s="72">
        <v>336</v>
      </c>
      <c r="D80" s="72">
        <v>265</v>
      </c>
      <c r="E80" s="72">
        <v>232</v>
      </c>
      <c r="F80" s="72">
        <v>244</v>
      </c>
      <c r="G80" s="67">
        <v>279</v>
      </c>
    </row>
    <row r="81" spans="1:7" ht="15.9" customHeight="1" x14ac:dyDescent="0.3">
      <c r="A81" s="134" t="s">
        <v>40</v>
      </c>
      <c r="B81" s="135"/>
      <c r="C81" s="76">
        <v>1530</v>
      </c>
      <c r="D81" s="76">
        <v>1527</v>
      </c>
      <c r="E81" s="76">
        <v>1552</v>
      </c>
      <c r="F81" s="76">
        <f>+F74+F75+F76+F77+F78+F79+F80</f>
        <v>1501</v>
      </c>
      <c r="G81" s="76">
        <f>+G74+G75+G76+G77+G78+G79+G80</f>
        <v>1459</v>
      </c>
    </row>
    <row r="82" spans="1:7" ht="15.9" customHeight="1" x14ac:dyDescent="0.3">
      <c r="A82" s="136" t="s">
        <v>67</v>
      </c>
      <c r="B82" s="13" t="s">
        <v>22</v>
      </c>
      <c r="C82" s="72">
        <v>247</v>
      </c>
      <c r="D82" s="72">
        <v>231</v>
      </c>
      <c r="E82" s="72">
        <v>223</v>
      </c>
      <c r="F82" s="72">
        <v>152</v>
      </c>
      <c r="G82" s="67">
        <v>151</v>
      </c>
    </row>
    <row r="83" spans="1:7" ht="15.9" customHeight="1" x14ac:dyDescent="0.3">
      <c r="A83" s="137"/>
      <c r="B83" s="13" t="s">
        <v>34</v>
      </c>
      <c r="C83" s="34">
        <v>100</v>
      </c>
      <c r="D83" s="34">
        <v>110</v>
      </c>
      <c r="E83" s="34">
        <v>145</v>
      </c>
      <c r="F83" s="34">
        <v>128</v>
      </c>
      <c r="G83" s="67">
        <v>113</v>
      </c>
    </row>
    <row r="84" spans="1:7" ht="15.9" customHeight="1" x14ac:dyDescent="0.3">
      <c r="A84" s="137"/>
      <c r="B84" s="13" t="s">
        <v>33</v>
      </c>
      <c r="C84" s="34">
        <v>29</v>
      </c>
      <c r="D84" s="34">
        <v>30</v>
      </c>
      <c r="E84" s="34">
        <v>28</v>
      </c>
      <c r="F84" s="34">
        <v>17</v>
      </c>
      <c r="G84" s="67">
        <v>22</v>
      </c>
    </row>
    <row r="85" spans="1:7" ht="15.9" customHeight="1" x14ac:dyDescent="0.3">
      <c r="A85" s="138"/>
      <c r="B85" s="13" t="s">
        <v>51</v>
      </c>
      <c r="C85" s="72">
        <v>360</v>
      </c>
      <c r="D85" s="72">
        <v>548</v>
      </c>
      <c r="E85" s="72">
        <v>329</v>
      </c>
      <c r="F85" s="72">
        <v>279</v>
      </c>
      <c r="G85" s="67">
        <v>306</v>
      </c>
    </row>
    <row r="86" spans="1:7" ht="15.9" customHeight="1" x14ac:dyDescent="0.3">
      <c r="A86" s="134" t="s">
        <v>40</v>
      </c>
      <c r="B86" s="135"/>
      <c r="C86" s="76">
        <v>736</v>
      </c>
      <c r="D86" s="76">
        <v>919</v>
      </c>
      <c r="E86" s="76">
        <v>725</v>
      </c>
      <c r="F86" s="76">
        <f>+F82+F83+F84+F85</f>
        <v>576</v>
      </c>
      <c r="G86" s="76">
        <f>+G82+G83+G84+G85</f>
        <v>592</v>
      </c>
    </row>
    <row r="87" spans="1:7" ht="15.9" customHeight="1" x14ac:dyDescent="0.3">
      <c r="A87" s="136" t="s">
        <v>68</v>
      </c>
      <c r="B87" s="13" t="s">
        <v>49</v>
      </c>
      <c r="C87" s="34">
        <v>969</v>
      </c>
      <c r="D87" s="34">
        <v>1053</v>
      </c>
      <c r="E87" s="34">
        <v>860</v>
      </c>
      <c r="F87" s="34">
        <v>883</v>
      </c>
      <c r="G87" s="67">
        <v>921</v>
      </c>
    </row>
    <row r="88" spans="1:7" ht="15.9" customHeight="1" x14ac:dyDescent="0.3">
      <c r="A88" s="137"/>
      <c r="B88" s="13" t="s">
        <v>69</v>
      </c>
      <c r="C88" s="34">
        <v>181</v>
      </c>
      <c r="D88" s="34">
        <v>180</v>
      </c>
      <c r="E88" s="34">
        <v>177</v>
      </c>
      <c r="F88" s="34">
        <v>170</v>
      </c>
      <c r="G88" s="67">
        <v>162</v>
      </c>
    </row>
    <row r="89" spans="1:7" ht="15.9" customHeight="1" x14ac:dyDescent="0.3">
      <c r="A89" s="137"/>
      <c r="B89" s="13" t="s">
        <v>70</v>
      </c>
      <c r="C89" s="34">
        <v>93</v>
      </c>
      <c r="D89" s="34">
        <v>105</v>
      </c>
      <c r="E89" s="34">
        <v>74</v>
      </c>
      <c r="F89" s="34">
        <v>66</v>
      </c>
      <c r="G89" s="67">
        <v>65</v>
      </c>
    </row>
    <row r="90" spans="1:7" ht="15.9" customHeight="1" x14ac:dyDescent="0.3">
      <c r="A90" s="137"/>
      <c r="B90" s="13" t="s">
        <v>50</v>
      </c>
      <c r="C90" s="34">
        <v>185</v>
      </c>
      <c r="D90" s="34">
        <v>206</v>
      </c>
      <c r="E90" s="34">
        <v>179</v>
      </c>
      <c r="F90" s="34">
        <v>159</v>
      </c>
      <c r="G90" s="67">
        <v>134</v>
      </c>
    </row>
    <row r="91" spans="1:7" ht="15.9" customHeight="1" x14ac:dyDescent="0.3">
      <c r="A91" s="137"/>
      <c r="B91" s="13" t="s">
        <v>71</v>
      </c>
      <c r="C91" s="34">
        <v>354</v>
      </c>
      <c r="D91" s="34">
        <v>379</v>
      </c>
      <c r="E91" s="34">
        <v>297</v>
      </c>
      <c r="F91" s="34">
        <v>350</v>
      </c>
      <c r="G91" s="67">
        <v>334</v>
      </c>
    </row>
    <row r="92" spans="1:7" ht="15.9" customHeight="1" x14ac:dyDescent="0.3">
      <c r="A92" s="137"/>
      <c r="B92" s="13" t="s">
        <v>72</v>
      </c>
      <c r="C92" s="34">
        <v>130</v>
      </c>
      <c r="D92" s="34">
        <v>156</v>
      </c>
      <c r="E92" s="34">
        <v>118</v>
      </c>
      <c r="F92" s="34">
        <v>121</v>
      </c>
      <c r="G92" s="67">
        <v>121</v>
      </c>
    </row>
    <row r="93" spans="1:7" ht="15.9" customHeight="1" x14ac:dyDescent="0.3">
      <c r="A93" s="137"/>
      <c r="B93" s="13" t="s">
        <v>73</v>
      </c>
      <c r="C93" s="34">
        <v>530</v>
      </c>
      <c r="D93" s="34">
        <v>589</v>
      </c>
      <c r="E93" s="34">
        <v>507</v>
      </c>
      <c r="F93" s="34">
        <v>643</v>
      </c>
      <c r="G93" s="67">
        <v>695</v>
      </c>
    </row>
    <row r="94" spans="1:7" ht="15.9" customHeight="1" x14ac:dyDescent="0.3">
      <c r="A94" s="137"/>
      <c r="B94" s="13" t="s">
        <v>74</v>
      </c>
      <c r="C94" s="34">
        <v>904</v>
      </c>
      <c r="D94" s="34">
        <v>805</v>
      </c>
      <c r="E94" s="34">
        <v>665</v>
      </c>
      <c r="F94" s="34">
        <v>835</v>
      </c>
      <c r="G94" s="67">
        <v>846</v>
      </c>
    </row>
    <row r="95" spans="1:7" ht="21" customHeight="1" x14ac:dyDescent="0.3">
      <c r="A95" s="137"/>
      <c r="B95" s="13" t="s">
        <v>75</v>
      </c>
      <c r="C95" s="34">
        <v>193</v>
      </c>
      <c r="D95" s="34">
        <v>181</v>
      </c>
      <c r="E95" s="34">
        <v>140</v>
      </c>
      <c r="F95" s="34">
        <v>167</v>
      </c>
      <c r="G95" s="67">
        <v>199</v>
      </c>
    </row>
    <row r="96" spans="1:7" ht="15.9" customHeight="1" x14ac:dyDescent="0.3">
      <c r="A96" s="137"/>
      <c r="B96" s="13" t="s">
        <v>76</v>
      </c>
      <c r="C96" s="34">
        <v>583</v>
      </c>
      <c r="D96" s="34">
        <v>567</v>
      </c>
      <c r="E96" s="34">
        <v>494</v>
      </c>
      <c r="F96" s="34">
        <v>588</v>
      </c>
      <c r="G96" s="67">
        <v>664</v>
      </c>
    </row>
    <row r="97" spans="1:7" ht="15.9" customHeight="1" x14ac:dyDescent="0.3">
      <c r="A97" s="137"/>
      <c r="B97" s="13" t="s">
        <v>77</v>
      </c>
      <c r="C97" s="34">
        <v>611</v>
      </c>
      <c r="D97" s="34">
        <v>625</v>
      </c>
      <c r="E97" s="34">
        <v>565</v>
      </c>
      <c r="F97" s="34">
        <v>654</v>
      </c>
      <c r="G97" s="67">
        <v>671</v>
      </c>
    </row>
    <row r="98" spans="1:7" ht="15.9" customHeight="1" x14ac:dyDescent="0.3">
      <c r="A98" s="137"/>
      <c r="B98" s="13" t="s">
        <v>78</v>
      </c>
      <c r="C98" s="34">
        <v>189</v>
      </c>
      <c r="D98" s="34">
        <v>146</v>
      </c>
      <c r="E98" s="34">
        <v>134</v>
      </c>
      <c r="F98" s="34">
        <v>130</v>
      </c>
      <c r="G98" s="67">
        <v>143</v>
      </c>
    </row>
    <row r="99" spans="1:7" ht="15.9" customHeight="1" x14ac:dyDescent="0.3">
      <c r="A99" s="137"/>
      <c r="B99" s="13" t="s">
        <v>79</v>
      </c>
      <c r="C99" s="26">
        <v>23</v>
      </c>
      <c r="D99" s="26">
        <v>11</v>
      </c>
      <c r="E99" s="26">
        <v>6</v>
      </c>
      <c r="F99" s="26">
        <v>0</v>
      </c>
      <c r="G99" s="69">
        <v>0</v>
      </c>
    </row>
    <row r="100" spans="1:7" ht="15.9" customHeight="1" x14ac:dyDescent="0.3">
      <c r="A100" s="137"/>
      <c r="B100" s="13" t="s">
        <v>80</v>
      </c>
      <c r="C100" s="34">
        <v>65</v>
      </c>
      <c r="D100" s="34">
        <v>53</v>
      </c>
      <c r="E100" s="34">
        <v>32</v>
      </c>
      <c r="F100" s="34">
        <v>34</v>
      </c>
      <c r="G100" s="67">
        <v>39</v>
      </c>
    </row>
    <row r="101" spans="1:7" ht="15.9" customHeight="1" x14ac:dyDescent="0.3">
      <c r="A101" s="137"/>
      <c r="B101" s="13" t="s">
        <v>81</v>
      </c>
      <c r="C101" s="34">
        <v>306</v>
      </c>
      <c r="D101" s="34">
        <v>250</v>
      </c>
      <c r="E101" s="34">
        <v>194</v>
      </c>
      <c r="F101" s="34">
        <v>223</v>
      </c>
      <c r="G101" s="67">
        <v>203</v>
      </c>
    </row>
    <row r="102" spans="1:7" ht="15.9" customHeight="1" x14ac:dyDescent="0.3">
      <c r="A102" s="137"/>
      <c r="B102" s="13" t="s">
        <v>82</v>
      </c>
      <c r="C102" s="34">
        <v>64</v>
      </c>
      <c r="D102" s="34">
        <v>52</v>
      </c>
      <c r="E102" s="34">
        <v>39</v>
      </c>
      <c r="F102" s="34">
        <v>33</v>
      </c>
      <c r="G102" s="67">
        <v>38</v>
      </c>
    </row>
    <row r="103" spans="1:7" ht="15.9" customHeight="1" x14ac:dyDescent="0.3">
      <c r="A103" s="137"/>
      <c r="B103" s="13" t="s">
        <v>83</v>
      </c>
      <c r="C103" s="34">
        <v>211</v>
      </c>
      <c r="D103" s="34">
        <v>195</v>
      </c>
      <c r="E103" s="34">
        <v>163</v>
      </c>
      <c r="F103" s="34">
        <v>191</v>
      </c>
      <c r="G103" s="67">
        <v>220</v>
      </c>
    </row>
    <row r="104" spans="1:7" ht="15.9" customHeight="1" x14ac:dyDescent="0.3">
      <c r="A104" s="137"/>
      <c r="B104" s="13" t="s">
        <v>84</v>
      </c>
      <c r="C104" s="34">
        <v>158</v>
      </c>
      <c r="D104" s="34">
        <v>166</v>
      </c>
      <c r="E104" s="34">
        <v>146</v>
      </c>
      <c r="F104" s="34">
        <v>177</v>
      </c>
      <c r="G104" s="67">
        <v>197</v>
      </c>
    </row>
    <row r="105" spans="1:7" ht="17.25" customHeight="1" x14ac:dyDescent="0.3">
      <c r="A105" s="137"/>
      <c r="B105" s="13" t="s">
        <v>85</v>
      </c>
      <c r="C105" s="34">
        <v>77</v>
      </c>
      <c r="D105" s="34">
        <v>71</v>
      </c>
      <c r="E105" s="34">
        <v>60</v>
      </c>
      <c r="F105" s="34">
        <v>69</v>
      </c>
      <c r="G105" s="67">
        <v>63</v>
      </c>
    </row>
    <row r="106" spans="1:7" ht="15.9" customHeight="1" x14ac:dyDescent="0.3">
      <c r="A106" s="137"/>
      <c r="B106" s="13" t="s">
        <v>86</v>
      </c>
      <c r="C106" s="77">
        <v>210</v>
      </c>
      <c r="D106" s="77">
        <v>218</v>
      </c>
      <c r="E106" s="77">
        <v>177</v>
      </c>
      <c r="F106" s="77">
        <v>180</v>
      </c>
      <c r="G106" s="78">
        <v>192</v>
      </c>
    </row>
    <row r="107" spans="1:7" ht="15.9" customHeight="1" x14ac:dyDescent="0.3">
      <c r="A107" s="137"/>
      <c r="B107" s="13" t="s">
        <v>87</v>
      </c>
      <c r="C107" s="34">
        <v>79</v>
      </c>
      <c r="D107" s="34">
        <v>80</v>
      </c>
      <c r="E107" s="34">
        <v>84</v>
      </c>
      <c r="F107" s="34">
        <v>81</v>
      </c>
      <c r="G107" s="67">
        <v>106</v>
      </c>
    </row>
    <row r="108" spans="1:7" ht="26.25" customHeight="1" x14ac:dyDescent="0.3">
      <c r="A108" s="137"/>
      <c r="B108" s="21" t="s">
        <v>88</v>
      </c>
      <c r="C108" s="34">
        <v>120</v>
      </c>
      <c r="D108" s="34">
        <v>109</v>
      </c>
      <c r="E108" s="34">
        <v>118</v>
      </c>
      <c r="F108" s="34">
        <v>143</v>
      </c>
      <c r="G108" s="67">
        <v>199</v>
      </c>
    </row>
    <row r="109" spans="1:7" ht="27" customHeight="1" x14ac:dyDescent="0.3">
      <c r="A109" s="137"/>
      <c r="B109" s="21" t="s">
        <v>89</v>
      </c>
      <c r="C109" s="34">
        <v>118</v>
      </c>
      <c r="D109" s="34">
        <v>134</v>
      </c>
      <c r="E109" s="63">
        <v>154</v>
      </c>
      <c r="F109" s="63">
        <v>204</v>
      </c>
      <c r="G109" s="74">
        <v>257</v>
      </c>
    </row>
    <row r="110" spans="1:7" ht="16.5" customHeight="1" x14ac:dyDescent="0.3">
      <c r="A110" s="138"/>
      <c r="B110" s="13" t="s">
        <v>90</v>
      </c>
      <c r="C110" s="34">
        <v>191</v>
      </c>
      <c r="D110" s="34">
        <v>171</v>
      </c>
      <c r="E110" s="34">
        <v>158</v>
      </c>
      <c r="F110" s="34">
        <v>151</v>
      </c>
      <c r="G110" s="67">
        <v>192</v>
      </c>
    </row>
    <row r="111" spans="1:7" ht="16.5" customHeight="1" x14ac:dyDescent="0.3">
      <c r="A111" s="136" t="s">
        <v>68</v>
      </c>
      <c r="B111" s="13" t="s">
        <v>91</v>
      </c>
      <c r="C111" s="34">
        <v>94</v>
      </c>
      <c r="D111" s="34">
        <v>93</v>
      </c>
      <c r="E111" s="34">
        <v>89</v>
      </c>
      <c r="F111" s="34">
        <v>98</v>
      </c>
      <c r="G111" s="67">
        <v>114</v>
      </c>
    </row>
    <row r="112" spans="1:7" ht="16.5" customHeight="1" x14ac:dyDescent="0.3">
      <c r="A112" s="137"/>
      <c r="B112" s="13" t="s">
        <v>92</v>
      </c>
      <c r="C112" s="34">
        <v>78</v>
      </c>
      <c r="D112" s="34">
        <v>84</v>
      </c>
      <c r="E112" s="34">
        <v>79</v>
      </c>
      <c r="F112" s="34">
        <v>79</v>
      </c>
      <c r="G112" s="67">
        <v>70</v>
      </c>
    </row>
    <row r="113" spans="1:7" ht="16.5" customHeight="1" x14ac:dyDescent="0.3">
      <c r="A113" s="137"/>
      <c r="B113" s="13" t="s">
        <v>93</v>
      </c>
      <c r="C113" s="34">
        <v>218</v>
      </c>
      <c r="D113" s="34">
        <v>234</v>
      </c>
      <c r="E113" s="34">
        <v>236</v>
      </c>
      <c r="F113" s="34">
        <v>233</v>
      </c>
      <c r="G113" s="67">
        <v>269</v>
      </c>
    </row>
    <row r="114" spans="1:7" ht="26.25" customHeight="1" x14ac:dyDescent="0.3">
      <c r="A114" s="137"/>
      <c r="B114" s="21" t="s">
        <v>94</v>
      </c>
      <c r="C114" s="34">
        <v>771</v>
      </c>
      <c r="D114" s="34">
        <v>703</v>
      </c>
      <c r="E114" s="63">
        <v>660</v>
      </c>
      <c r="F114" s="63">
        <v>626</v>
      </c>
      <c r="G114" s="74">
        <v>764</v>
      </c>
    </row>
    <row r="115" spans="1:7" ht="25.5" customHeight="1" x14ac:dyDescent="0.3">
      <c r="A115" s="137"/>
      <c r="B115" s="21" t="s">
        <v>95</v>
      </c>
      <c r="C115" s="34">
        <v>83</v>
      </c>
      <c r="D115" s="34">
        <v>98</v>
      </c>
      <c r="E115" s="34">
        <v>116</v>
      </c>
      <c r="F115" s="34">
        <v>175</v>
      </c>
      <c r="G115" s="67">
        <v>232</v>
      </c>
    </row>
    <row r="116" spans="1:7" ht="18" customHeight="1" x14ac:dyDescent="0.3">
      <c r="A116" s="137"/>
      <c r="B116" s="13" t="s">
        <v>96</v>
      </c>
      <c r="C116" s="34">
        <v>51</v>
      </c>
      <c r="D116" s="34">
        <v>55</v>
      </c>
      <c r="E116" s="34">
        <v>58</v>
      </c>
      <c r="F116" s="34">
        <v>65</v>
      </c>
      <c r="G116" s="67">
        <v>82</v>
      </c>
    </row>
    <row r="117" spans="1:7" ht="15.9" customHeight="1" x14ac:dyDescent="0.3">
      <c r="A117" s="137"/>
      <c r="B117" s="13" t="s">
        <v>97</v>
      </c>
      <c r="C117" s="34">
        <v>132</v>
      </c>
      <c r="D117" s="34">
        <v>139</v>
      </c>
      <c r="E117" s="34">
        <v>136</v>
      </c>
      <c r="F117" s="34">
        <v>138</v>
      </c>
      <c r="G117" s="67">
        <v>156</v>
      </c>
    </row>
    <row r="118" spans="1:7" ht="15.9" customHeight="1" x14ac:dyDescent="0.3">
      <c r="A118" s="137"/>
      <c r="B118" s="13" t="s">
        <v>98</v>
      </c>
      <c r="C118" s="34">
        <v>231</v>
      </c>
      <c r="D118" s="34">
        <v>217</v>
      </c>
      <c r="E118" s="34">
        <v>208</v>
      </c>
      <c r="F118" s="34">
        <v>222</v>
      </c>
      <c r="G118" s="67">
        <v>275</v>
      </c>
    </row>
    <row r="119" spans="1:7" ht="15.9" customHeight="1" x14ac:dyDescent="0.3">
      <c r="A119" s="137"/>
      <c r="B119" s="13" t="s">
        <v>99</v>
      </c>
      <c r="C119" s="34">
        <v>133</v>
      </c>
      <c r="D119" s="34">
        <v>142</v>
      </c>
      <c r="E119" s="34">
        <v>140</v>
      </c>
      <c r="F119" s="34">
        <v>142</v>
      </c>
      <c r="G119" s="67">
        <v>160</v>
      </c>
    </row>
    <row r="120" spans="1:7" ht="15.9" customHeight="1" x14ac:dyDescent="0.3">
      <c r="A120" s="137"/>
      <c r="B120" s="13" t="s">
        <v>100</v>
      </c>
      <c r="C120" s="34">
        <v>952</v>
      </c>
      <c r="D120" s="34">
        <v>686</v>
      </c>
      <c r="E120" s="34">
        <v>646</v>
      </c>
      <c r="F120" s="34">
        <v>717</v>
      </c>
      <c r="G120" s="67">
        <v>740</v>
      </c>
    </row>
    <row r="121" spans="1:7" ht="15.9" customHeight="1" x14ac:dyDescent="0.3">
      <c r="A121" s="137"/>
      <c r="B121" s="13" t="s">
        <v>101</v>
      </c>
      <c r="C121" s="34">
        <v>181</v>
      </c>
      <c r="D121" s="34">
        <v>151</v>
      </c>
      <c r="E121" s="34">
        <v>106</v>
      </c>
      <c r="F121" s="34">
        <v>134</v>
      </c>
      <c r="G121" s="67">
        <v>128</v>
      </c>
    </row>
    <row r="122" spans="1:7" ht="15.9" customHeight="1" x14ac:dyDescent="0.3">
      <c r="A122" s="137"/>
      <c r="B122" s="13" t="s">
        <v>102</v>
      </c>
      <c r="C122" s="34">
        <v>1019</v>
      </c>
      <c r="D122" s="34">
        <v>1044</v>
      </c>
      <c r="E122" s="34">
        <v>1038</v>
      </c>
      <c r="F122" s="34">
        <v>1061</v>
      </c>
      <c r="G122" s="67">
        <v>1065</v>
      </c>
    </row>
    <row r="123" spans="1:7" ht="15.9" customHeight="1" x14ac:dyDescent="0.3">
      <c r="A123" s="137"/>
      <c r="B123" s="13" t="s">
        <v>103</v>
      </c>
      <c r="C123" s="34">
        <v>222</v>
      </c>
      <c r="D123" s="34">
        <v>237</v>
      </c>
      <c r="E123" s="34">
        <v>213</v>
      </c>
      <c r="F123" s="34">
        <v>230</v>
      </c>
      <c r="G123" s="67">
        <v>231</v>
      </c>
    </row>
    <row r="124" spans="1:7" ht="25.5" customHeight="1" x14ac:dyDescent="0.3">
      <c r="A124" s="137"/>
      <c r="B124" s="21" t="s">
        <v>104</v>
      </c>
      <c r="C124" s="34">
        <v>197</v>
      </c>
      <c r="D124" s="34">
        <v>193</v>
      </c>
      <c r="E124" s="34">
        <v>172</v>
      </c>
      <c r="F124" s="34">
        <v>176</v>
      </c>
      <c r="G124" s="67">
        <v>169</v>
      </c>
    </row>
    <row r="125" spans="1:7" ht="15.9" customHeight="1" x14ac:dyDescent="0.3">
      <c r="A125" s="137"/>
      <c r="B125" s="13" t="s">
        <v>105</v>
      </c>
      <c r="C125" s="34">
        <v>33</v>
      </c>
      <c r="D125" s="34">
        <v>30</v>
      </c>
      <c r="E125" s="34">
        <v>34</v>
      </c>
      <c r="F125" s="34">
        <v>52</v>
      </c>
      <c r="G125" s="67">
        <v>59</v>
      </c>
    </row>
    <row r="126" spans="1:7" ht="15.9" customHeight="1" x14ac:dyDescent="0.3">
      <c r="A126" s="137"/>
      <c r="B126" s="13" t="s">
        <v>106</v>
      </c>
      <c r="C126" s="34">
        <v>1349</v>
      </c>
      <c r="D126" s="34">
        <v>1299</v>
      </c>
      <c r="E126" s="34">
        <v>1258</v>
      </c>
      <c r="F126" s="34">
        <v>1238</v>
      </c>
      <c r="G126" s="67">
        <v>1230</v>
      </c>
    </row>
    <row r="127" spans="1:7" ht="15.9" customHeight="1" x14ac:dyDescent="0.3">
      <c r="A127" s="137"/>
      <c r="B127" s="13" t="s">
        <v>45</v>
      </c>
      <c r="C127" s="34">
        <v>1184</v>
      </c>
      <c r="D127" s="34">
        <v>1145</v>
      </c>
      <c r="E127" s="34">
        <v>1283</v>
      </c>
      <c r="F127" s="34">
        <v>1359</v>
      </c>
      <c r="G127" s="67">
        <v>1483</v>
      </c>
    </row>
    <row r="128" spans="1:7" ht="15.9" customHeight="1" x14ac:dyDescent="0.3">
      <c r="A128" s="137"/>
      <c r="B128" s="13" t="s">
        <v>46</v>
      </c>
      <c r="C128" s="34">
        <v>1897</v>
      </c>
      <c r="D128" s="34">
        <v>1798</v>
      </c>
      <c r="E128" s="34">
        <v>1874</v>
      </c>
      <c r="F128" s="34">
        <v>2016</v>
      </c>
      <c r="G128" s="67">
        <v>2060</v>
      </c>
    </row>
    <row r="129" spans="1:7" ht="15.9" customHeight="1" x14ac:dyDescent="0.3">
      <c r="A129" s="137"/>
      <c r="B129" s="13" t="s">
        <v>42</v>
      </c>
      <c r="C129" s="34">
        <v>1349</v>
      </c>
      <c r="D129" s="34">
        <v>1317</v>
      </c>
      <c r="E129" s="34">
        <v>1264</v>
      </c>
      <c r="F129" s="34">
        <v>1236</v>
      </c>
      <c r="G129" s="67">
        <v>1163</v>
      </c>
    </row>
    <row r="130" spans="1:7" ht="15.9" customHeight="1" x14ac:dyDescent="0.3">
      <c r="A130" s="137"/>
      <c r="B130" s="13" t="s">
        <v>107</v>
      </c>
      <c r="C130" s="34">
        <v>349</v>
      </c>
      <c r="D130" s="34">
        <v>340</v>
      </c>
      <c r="E130" s="34">
        <v>316</v>
      </c>
      <c r="F130" s="34">
        <v>312</v>
      </c>
      <c r="G130" s="67">
        <v>318</v>
      </c>
    </row>
    <row r="131" spans="1:7" ht="15.9" customHeight="1" x14ac:dyDescent="0.3">
      <c r="A131" s="137"/>
      <c r="B131" s="13" t="s">
        <v>43</v>
      </c>
      <c r="C131" s="34">
        <v>747</v>
      </c>
      <c r="D131" s="34">
        <v>678</v>
      </c>
      <c r="E131" s="34">
        <v>625</v>
      </c>
      <c r="F131" s="34">
        <v>593</v>
      </c>
      <c r="G131" s="67">
        <v>544</v>
      </c>
    </row>
    <row r="132" spans="1:7" ht="15.9" customHeight="1" x14ac:dyDescent="0.3">
      <c r="A132" s="137"/>
      <c r="B132" s="13" t="s">
        <v>108</v>
      </c>
      <c r="C132" s="34">
        <v>237</v>
      </c>
      <c r="D132" s="34">
        <v>239</v>
      </c>
      <c r="E132" s="34">
        <v>253</v>
      </c>
      <c r="F132" s="34">
        <v>84</v>
      </c>
      <c r="G132" s="67">
        <v>291</v>
      </c>
    </row>
    <row r="133" spans="1:7" ht="15.9" customHeight="1" x14ac:dyDescent="0.3">
      <c r="A133" s="137"/>
      <c r="B133" s="13" t="s">
        <v>109</v>
      </c>
      <c r="C133" s="34">
        <v>231</v>
      </c>
      <c r="D133" s="34">
        <v>159</v>
      </c>
      <c r="E133" s="34">
        <v>199</v>
      </c>
      <c r="F133" s="34">
        <v>163</v>
      </c>
      <c r="G133" s="67">
        <v>158</v>
      </c>
    </row>
    <row r="134" spans="1:7" ht="15.9" customHeight="1" x14ac:dyDescent="0.3">
      <c r="A134" s="137"/>
      <c r="B134" s="13" t="s">
        <v>110</v>
      </c>
      <c r="C134" s="34"/>
      <c r="D134" s="34"/>
      <c r="E134" s="34"/>
      <c r="F134" s="34"/>
      <c r="G134" s="67">
        <v>1</v>
      </c>
    </row>
    <row r="135" spans="1:7" ht="15.9" customHeight="1" x14ac:dyDescent="0.3">
      <c r="A135" s="137"/>
      <c r="B135" s="13" t="s">
        <v>111</v>
      </c>
      <c r="C135" s="34">
        <v>356</v>
      </c>
      <c r="D135" s="34">
        <v>356</v>
      </c>
      <c r="E135" s="34">
        <v>375</v>
      </c>
      <c r="F135" s="34">
        <v>369</v>
      </c>
      <c r="G135" s="67">
        <v>343</v>
      </c>
    </row>
    <row r="136" spans="1:7" ht="15.9" customHeight="1" x14ac:dyDescent="0.3">
      <c r="A136" s="137"/>
      <c r="B136" s="13" t="s">
        <v>112</v>
      </c>
      <c r="C136" s="34">
        <v>284</v>
      </c>
      <c r="D136" s="34">
        <v>295</v>
      </c>
      <c r="E136" s="34">
        <v>302</v>
      </c>
      <c r="F136" s="34">
        <v>302</v>
      </c>
      <c r="G136" s="67">
        <v>325</v>
      </c>
    </row>
    <row r="137" spans="1:7" ht="15.9" customHeight="1" x14ac:dyDescent="0.3">
      <c r="A137" s="137"/>
      <c r="B137" s="13" t="s">
        <v>113</v>
      </c>
      <c r="C137" s="34">
        <v>392</v>
      </c>
      <c r="D137" s="34">
        <v>390</v>
      </c>
      <c r="E137" s="34">
        <v>387</v>
      </c>
      <c r="F137" s="34">
        <v>394</v>
      </c>
      <c r="G137" s="67">
        <v>387</v>
      </c>
    </row>
    <row r="138" spans="1:7" ht="15.9" customHeight="1" x14ac:dyDescent="0.3">
      <c r="A138" s="137"/>
      <c r="B138" s="13" t="s">
        <v>114</v>
      </c>
      <c r="C138" s="34">
        <v>303</v>
      </c>
      <c r="D138" s="34">
        <v>327</v>
      </c>
      <c r="E138" s="34">
        <v>303</v>
      </c>
      <c r="F138" s="34">
        <v>296</v>
      </c>
      <c r="G138" s="67">
        <v>301</v>
      </c>
    </row>
    <row r="139" spans="1:7" ht="15.9" customHeight="1" x14ac:dyDescent="0.3">
      <c r="A139" s="137"/>
      <c r="B139" s="13" t="s">
        <v>115</v>
      </c>
      <c r="C139" s="34">
        <v>225</v>
      </c>
      <c r="D139" s="34">
        <v>226</v>
      </c>
      <c r="E139" s="34">
        <v>201</v>
      </c>
      <c r="F139" s="34">
        <v>197</v>
      </c>
      <c r="G139" s="67">
        <v>201</v>
      </c>
    </row>
    <row r="140" spans="1:7" ht="15.9" customHeight="1" x14ac:dyDescent="0.3">
      <c r="A140" s="137"/>
      <c r="B140" s="13" t="s">
        <v>59</v>
      </c>
      <c r="C140" s="34">
        <v>206</v>
      </c>
      <c r="D140" s="34">
        <v>215</v>
      </c>
      <c r="E140" s="34">
        <v>209</v>
      </c>
      <c r="F140" s="34">
        <v>187</v>
      </c>
      <c r="G140" s="67">
        <v>205</v>
      </c>
    </row>
    <row r="141" spans="1:7" ht="15.9" customHeight="1" x14ac:dyDescent="0.3">
      <c r="A141" s="137"/>
      <c r="B141" s="13" t="s">
        <v>116</v>
      </c>
      <c r="C141" s="34">
        <v>163</v>
      </c>
      <c r="D141" s="34">
        <v>167</v>
      </c>
      <c r="E141" s="34">
        <v>177</v>
      </c>
      <c r="F141" s="34">
        <v>142</v>
      </c>
      <c r="G141" s="67">
        <v>146</v>
      </c>
    </row>
    <row r="142" spans="1:7" ht="15.9" customHeight="1" x14ac:dyDescent="0.3">
      <c r="A142" s="137"/>
      <c r="B142" s="13" t="s">
        <v>117</v>
      </c>
      <c r="C142" s="34">
        <v>193</v>
      </c>
      <c r="D142" s="34">
        <v>204</v>
      </c>
      <c r="E142" s="34">
        <v>201</v>
      </c>
      <c r="F142" s="34">
        <v>210</v>
      </c>
      <c r="G142" s="67">
        <v>207</v>
      </c>
    </row>
    <row r="143" spans="1:7" ht="15.9" customHeight="1" x14ac:dyDescent="0.3">
      <c r="A143" s="137"/>
      <c r="B143" s="13" t="s">
        <v>51</v>
      </c>
      <c r="C143" s="34">
        <v>1154</v>
      </c>
      <c r="D143" s="34">
        <v>1105</v>
      </c>
      <c r="E143" s="34">
        <v>959</v>
      </c>
      <c r="F143" s="34">
        <v>799</v>
      </c>
      <c r="G143" s="67">
        <v>839</v>
      </c>
    </row>
    <row r="144" spans="1:7" ht="15.9" customHeight="1" x14ac:dyDescent="0.3">
      <c r="A144" s="137"/>
      <c r="B144" s="13" t="s">
        <v>118</v>
      </c>
      <c r="C144" s="34">
        <v>2098</v>
      </c>
      <c r="D144" s="34">
        <v>2254</v>
      </c>
      <c r="E144" s="34">
        <v>2161</v>
      </c>
      <c r="F144" s="34">
        <v>2240</v>
      </c>
      <c r="G144" s="67">
        <v>2152</v>
      </c>
    </row>
    <row r="145" spans="1:8" ht="15.9" customHeight="1" x14ac:dyDescent="0.3">
      <c r="A145" s="137"/>
      <c r="B145" s="13" t="s">
        <v>119</v>
      </c>
      <c r="C145" s="34">
        <v>487</v>
      </c>
      <c r="D145" s="34">
        <v>526</v>
      </c>
      <c r="E145" s="34">
        <v>543</v>
      </c>
      <c r="F145" s="34">
        <v>560</v>
      </c>
      <c r="G145" s="67">
        <v>576</v>
      </c>
    </row>
    <row r="146" spans="1:8" ht="15.9" customHeight="1" x14ac:dyDescent="0.3">
      <c r="A146" s="137"/>
      <c r="B146" s="13" t="s">
        <v>120</v>
      </c>
      <c r="C146" s="34">
        <v>80</v>
      </c>
      <c r="D146" s="34">
        <v>92</v>
      </c>
      <c r="E146" s="34">
        <v>106</v>
      </c>
      <c r="F146" s="34">
        <v>108</v>
      </c>
      <c r="G146" s="67">
        <v>120</v>
      </c>
    </row>
    <row r="147" spans="1:8" ht="15.9" customHeight="1" x14ac:dyDescent="0.3">
      <c r="A147" s="137"/>
      <c r="B147" s="13" t="s">
        <v>121</v>
      </c>
      <c r="C147" s="77">
        <v>241</v>
      </c>
      <c r="D147" s="77">
        <v>316</v>
      </c>
      <c r="E147" s="77">
        <v>304</v>
      </c>
      <c r="F147" s="77">
        <v>283</v>
      </c>
      <c r="G147" s="78">
        <v>276</v>
      </c>
    </row>
    <row r="148" spans="1:8" ht="15.9" customHeight="1" x14ac:dyDescent="0.3">
      <c r="A148" s="137"/>
      <c r="B148" s="13" t="s">
        <v>122</v>
      </c>
      <c r="C148" s="26">
        <v>137</v>
      </c>
      <c r="D148" s="26">
        <v>200</v>
      </c>
      <c r="E148" s="26">
        <v>194</v>
      </c>
      <c r="F148" s="26">
        <v>201</v>
      </c>
      <c r="G148" s="69">
        <v>213</v>
      </c>
    </row>
    <row r="149" spans="1:8" ht="15.9" customHeight="1" x14ac:dyDescent="0.3">
      <c r="A149" s="137"/>
      <c r="B149" s="13" t="s">
        <v>123</v>
      </c>
      <c r="C149" s="26"/>
      <c r="D149" s="26"/>
      <c r="E149" s="26"/>
      <c r="F149" s="26"/>
      <c r="G149" s="69">
        <v>18</v>
      </c>
    </row>
    <row r="150" spans="1:8" ht="22.5" customHeight="1" x14ac:dyDescent="0.3">
      <c r="A150" s="137"/>
      <c r="B150" s="21" t="s">
        <v>124</v>
      </c>
      <c r="C150" s="26">
        <v>128</v>
      </c>
      <c r="D150" s="26">
        <v>186</v>
      </c>
      <c r="E150" s="26">
        <v>184</v>
      </c>
      <c r="F150" s="26">
        <v>198</v>
      </c>
      <c r="G150" s="69">
        <v>207</v>
      </c>
    </row>
    <row r="151" spans="1:8" ht="15.9" customHeight="1" x14ac:dyDescent="0.3">
      <c r="A151" s="137"/>
      <c r="B151" s="13" t="s">
        <v>54</v>
      </c>
      <c r="C151" s="34">
        <v>536</v>
      </c>
      <c r="D151" s="34">
        <v>536</v>
      </c>
      <c r="E151" s="34">
        <v>544</v>
      </c>
      <c r="F151" s="34">
        <v>526</v>
      </c>
      <c r="G151" s="67">
        <v>521</v>
      </c>
    </row>
    <row r="152" spans="1:8" ht="15.9" customHeight="1" x14ac:dyDescent="0.3">
      <c r="A152" s="138"/>
      <c r="B152" s="13" t="s">
        <v>125</v>
      </c>
      <c r="C152" s="34">
        <v>228</v>
      </c>
      <c r="D152" s="34">
        <v>347</v>
      </c>
      <c r="E152" s="34">
        <v>369</v>
      </c>
      <c r="F152" s="34">
        <v>311</v>
      </c>
      <c r="G152" s="67">
        <v>317</v>
      </c>
    </row>
    <row r="153" spans="1:8" ht="15.9" customHeight="1" x14ac:dyDescent="0.3">
      <c r="A153" s="134" t="s">
        <v>40</v>
      </c>
      <c r="B153" s="135"/>
      <c r="C153" s="76">
        <v>25493</v>
      </c>
      <c r="D153" s="76">
        <v>25325</v>
      </c>
      <c r="E153" s="76">
        <v>24063</v>
      </c>
      <c r="F153" s="76">
        <f>SUM(F87:F152)</f>
        <v>24724</v>
      </c>
      <c r="G153" s="76">
        <f>SUM(G87:G152)</f>
        <v>25777</v>
      </c>
      <c r="H153" s="16"/>
    </row>
    <row r="154" spans="1:8" ht="15.9" customHeight="1" x14ac:dyDescent="0.3">
      <c r="A154" s="136" t="s">
        <v>126</v>
      </c>
      <c r="B154" s="13" t="s">
        <v>22</v>
      </c>
      <c r="C154" s="72">
        <v>216</v>
      </c>
      <c r="D154" s="72">
        <v>217</v>
      </c>
      <c r="E154" s="72">
        <v>206</v>
      </c>
      <c r="F154" s="72">
        <v>174</v>
      </c>
      <c r="G154" s="67">
        <v>301</v>
      </c>
    </row>
    <row r="155" spans="1:8" ht="15.9" customHeight="1" x14ac:dyDescent="0.3">
      <c r="A155" s="137"/>
      <c r="B155" s="13" t="s">
        <v>46</v>
      </c>
      <c r="C155" s="72">
        <v>237</v>
      </c>
      <c r="D155" s="72">
        <v>206</v>
      </c>
      <c r="E155" s="72">
        <v>169</v>
      </c>
      <c r="F155" s="72">
        <v>166</v>
      </c>
      <c r="G155" s="67">
        <v>161</v>
      </c>
    </row>
    <row r="156" spans="1:8" ht="15.9" customHeight="1" x14ac:dyDescent="0.3">
      <c r="A156" s="137"/>
      <c r="B156" s="13" t="s">
        <v>34</v>
      </c>
      <c r="C156" s="34">
        <v>217</v>
      </c>
      <c r="D156" s="34">
        <v>243</v>
      </c>
      <c r="E156" s="34">
        <v>228</v>
      </c>
      <c r="F156" s="34">
        <v>208</v>
      </c>
      <c r="G156" s="67">
        <v>230</v>
      </c>
    </row>
    <row r="157" spans="1:8" ht="15.9" customHeight="1" x14ac:dyDescent="0.3">
      <c r="A157" s="137"/>
      <c r="B157" s="13" t="s">
        <v>32</v>
      </c>
      <c r="C157" s="34">
        <v>115</v>
      </c>
      <c r="D157" s="34">
        <v>148</v>
      </c>
      <c r="E157" s="34">
        <v>158</v>
      </c>
      <c r="F157" s="34">
        <v>156</v>
      </c>
      <c r="G157" s="67">
        <v>139</v>
      </c>
    </row>
    <row r="158" spans="1:8" ht="15.9" customHeight="1" x14ac:dyDescent="0.3">
      <c r="A158" s="137"/>
      <c r="B158" s="13" t="s">
        <v>49</v>
      </c>
      <c r="C158" s="72">
        <v>222</v>
      </c>
      <c r="D158" s="72">
        <v>216</v>
      </c>
      <c r="E158" s="72">
        <v>196</v>
      </c>
      <c r="F158" s="72">
        <v>177</v>
      </c>
      <c r="G158" s="67">
        <v>173</v>
      </c>
    </row>
    <row r="159" spans="1:8" ht="15.9" customHeight="1" x14ac:dyDescent="0.3">
      <c r="A159" s="138"/>
      <c r="B159" s="13" t="s">
        <v>50</v>
      </c>
      <c r="C159" s="72">
        <v>197</v>
      </c>
      <c r="D159" s="72">
        <v>200</v>
      </c>
      <c r="E159" s="72">
        <v>183</v>
      </c>
      <c r="F159" s="72">
        <v>158</v>
      </c>
      <c r="G159" s="67">
        <v>120</v>
      </c>
    </row>
    <row r="160" spans="1:8" ht="15.9" customHeight="1" x14ac:dyDescent="0.3">
      <c r="A160" s="134" t="s">
        <v>40</v>
      </c>
      <c r="B160" s="135"/>
      <c r="C160" s="76">
        <v>1204</v>
      </c>
      <c r="D160" s="76">
        <v>1230</v>
      </c>
      <c r="E160" s="76">
        <v>1140</v>
      </c>
      <c r="F160" s="76">
        <f>SUM(F154:F159)</f>
        <v>1039</v>
      </c>
      <c r="G160" s="76">
        <f>SUM(G154:G159)</f>
        <v>1124</v>
      </c>
    </row>
    <row r="161" spans="1:9" ht="15.9" customHeight="1" x14ac:dyDescent="0.3">
      <c r="A161" s="136" t="s">
        <v>127</v>
      </c>
      <c r="B161" s="13" t="s">
        <v>49</v>
      </c>
      <c r="C161" s="72">
        <v>215</v>
      </c>
      <c r="D161" s="72">
        <v>202</v>
      </c>
      <c r="E161" s="72">
        <v>170</v>
      </c>
      <c r="F161" s="72">
        <v>255</v>
      </c>
      <c r="G161" s="67">
        <v>293</v>
      </c>
    </row>
    <row r="162" spans="1:9" ht="15.9" customHeight="1" x14ac:dyDescent="0.3">
      <c r="A162" s="138"/>
      <c r="B162" s="13" t="s">
        <v>50</v>
      </c>
      <c r="C162" s="72">
        <v>60</v>
      </c>
      <c r="D162" s="72">
        <v>81</v>
      </c>
      <c r="E162" s="72">
        <v>73</v>
      </c>
      <c r="F162" s="72">
        <v>97</v>
      </c>
      <c r="G162" s="67">
        <v>142</v>
      </c>
    </row>
    <row r="163" spans="1:9" ht="15.9" customHeight="1" x14ac:dyDescent="0.3">
      <c r="A163" s="134" t="s">
        <v>40</v>
      </c>
      <c r="B163" s="135"/>
      <c r="C163" s="76">
        <v>275</v>
      </c>
      <c r="D163" s="76">
        <v>283</v>
      </c>
      <c r="E163" s="76">
        <v>243</v>
      </c>
      <c r="F163" s="76">
        <f>+F161+F162</f>
        <v>352</v>
      </c>
      <c r="G163" s="76">
        <f>+G161+G162</f>
        <v>435</v>
      </c>
    </row>
    <row r="164" spans="1:9" ht="27" customHeight="1" x14ac:dyDescent="0.3">
      <c r="A164" s="22" t="s">
        <v>128</v>
      </c>
      <c r="B164" s="13" t="s">
        <v>102</v>
      </c>
      <c r="C164" s="72">
        <v>271</v>
      </c>
      <c r="D164" s="72">
        <v>253</v>
      </c>
      <c r="E164" s="72">
        <v>274</v>
      </c>
      <c r="F164" s="72">
        <v>268</v>
      </c>
      <c r="G164" s="67">
        <v>285</v>
      </c>
    </row>
    <row r="165" spans="1:9" ht="15.9" customHeight="1" x14ac:dyDescent="0.3">
      <c r="A165" s="134" t="s">
        <v>40</v>
      </c>
      <c r="B165" s="135"/>
      <c r="C165" s="76">
        <v>271</v>
      </c>
      <c r="D165" s="76">
        <v>253</v>
      </c>
      <c r="E165" s="76">
        <v>274</v>
      </c>
      <c r="F165" s="76">
        <f>+F164</f>
        <v>268</v>
      </c>
      <c r="G165" s="76">
        <f>+G164</f>
        <v>285</v>
      </c>
    </row>
    <row r="166" spans="1:9" ht="15.9" customHeight="1" x14ac:dyDescent="0.3">
      <c r="A166" s="141" t="s">
        <v>129</v>
      </c>
      <c r="B166" s="13" t="s">
        <v>45</v>
      </c>
      <c r="C166" s="72">
        <v>392</v>
      </c>
      <c r="D166" s="72">
        <v>412</v>
      </c>
      <c r="E166" s="72">
        <v>484</v>
      </c>
      <c r="F166" s="72">
        <v>521</v>
      </c>
      <c r="G166" s="67">
        <v>627</v>
      </c>
    </row>
    <row r="167" spans="1:9" ht="15.9" customHeight="1" x14ac:dyDescent="0.3">
      <c r="A167" s="142"/>
      <c r="B167" s="13" t="s">
        <v>46</v>
      </c>
      <c r="C167" s="72">
        <v>387</v>
      </c>
      <c r="D167" s="72">
        <v>366</v>
      </c>
      <c r="E167" s="72">
        <v>390</v>
      </c>
      <c r="F167" s="72">
        <v>380</v>
      </c>
      <c r="G167" s="67">
        <v>377</v>
      </c>
    </row>
    <row r="168" spans="1:9" ht="15.9" customHeight="1" x14ac:dyDescent="0.3">
      <c r="A168" s="134" t="s">
        <v>40</v>
      </c>
      <c r="B168" s="135"/>
      <c r="C168" s="76">
        <v>779</v>
      </c>
      <c r="D168" s="76">
        <v>778</v>
      </c>
      <c r="E168" s="76">
        <v>874</v>
      </c>
      <c r="F168" s="76">
        <f>+F166+F167</f>
        <v>901</v>
      </c>
      <c r="G168" s="76">
        <f>+G166+G167</f>
        <v>1004</v>
      </c>
    </row>
    <row r="169" spans="1:9" ht="15.9" customHeight="1" x14ac:dyDescent="0.3">
      <c r="A169" s="136" t="s">
        <v>130</v>
      </c>
      <c r="B169" s="13" t="s">
        <v>34</v>
      </c>
      <c r="C169" s="34">
        <v>120</v>
      </c>
      <c r="D169" s="34">
        <v>144</v>
      </c>
      <c r="E169" s="34">
        <v>115</v>
      </c>
      <c r="F169" s="34">
        <v>91</v>
      </c>
      <c r="G169" s="67">
        <v>73</v>
      </c>
    </row>
    <row r="170" spans="1:9" ht="15.9" customHeight="1" x14ac:dyDescent="0.3">
      <c r="A170" s="137"/>
      <c r="B170" s="13" t="s">
        <v>56</v>
      </c>
      <c r="C170" s="72">
        <v>47</v>
      </c>
      <c r="D170" s="72">
        <v>61</v>
      </c>
      <c r="E170" s="72">
        <v>77</v>
      </c>
      <c r="F170" s="72">
        <v>82</v>
      </c>
      <c r="G170" s="67">
        <v>92</v>
      </c>
    </row>
    <row r="171" spans="1:9" ht="15.9" customHeight="1" x14ac:dyDescent="0.3">
      <c r="A171" s="137"/>
      <c r="B171" s="13" t="s">
        <v>81</v>
      </c>
      <c r="C171" s="72">
        <v>33</v>
      </c>
      <c r="D171" s="72">
        <v>29</v>
      </c>
      <c r="E171" s="72">
        <v>30</v>
      </c>
      <c r="F171" s="72">
        <v>22</v>
      </c>
      <c r="G171" s="67">
        <v>25</v>
      </c>
    </row>
    <row r="172" spans="1:9" ht="15.9" customHeight="1" x14ac:dyDescent="0.3">
      <c r="A172" s="137"/>
      <c r="B172" s="13" t="s">
        <v>78</v>
      </c>
      <c r="C172" s="72">
        <v>39</v>
      </c>
      <c r="D172" s="72">
        <v>47</v>
      </c>
      <c r="E172" s="72">
        <v>57</v>
      </c>
      <c r="F172" s="72">
        <v>62</v>
      </c>
      <c r="G172" s="67">
        <v>70</v>
      </c>
    </row>
    <row r="173" spans="1:9" ht="15.9" customHeight="1" x14ac:dyDescent="0.3">
      <c r="A173" s="137"/>
      <c r="B173" s="13" t="s">
        <v>45</v>
      </c>
      <c r="C173" s="72">
        <v>252</v>
      </c>
      <c r="D173" s="72">
        <v>228</v>
      </c>
      <c r="E173" s="72">
        <v>184</v>
      </c>
      <c r="F173" s="72">
        <v>184</v>
      </c>
      <c r="G173" s="67">
        <v>158</v>
      </c>
    </row>
    <row r="174" spans="1:9" ht="15.9" customHeight="1" x14ac:dyDescent="0.3">
      <c r="A174" s="138"/>
      <c r="B174" s="13" t="s">
        <v>46</v>
      </c>
      <c r="C174" s="72">
        <v>258</v>
      </c>
      <c r="D174" s="72">
        <v>206</v>
      </c>
      <c r="E174" s="72">
        <v>228</v>
      </c>
      <c r="F174" s="72">
        <v>228</v>
      </c>
      <c r="G174" s="67">
        <v>179</v>
      </c>
    </row>
    <row r="175" spans="1:9" ht="15.9" customHeight="1" x14ac:dyDescent="0.3">
      <c r="A175" s="134" t="s">
        <v>40</v>
      </c>
      <c r="B175" s="135"/>
      <c r="C175" s="76">
        <v>749</v>
      </c>
      <c r="D175" s="76">
        <v>715</v>
      </c>
      <c r="E175" s="76">
        <v>691</v>
      </c>
      <c r="F175" s="76">
        <f>+F169+F170+F171+F172+F173+F174</f>
        <v>669</v>
      </c>
      <c r="G175" s="76">
        <f>+G169+G170+G171+G172+G173+G174</f>
        <v>597</v>
      </c>
    </row>
    <row r="176" spans="1:9" ht="31.5" customHeight="1" x14ac:dyDescent="0.3">
      <c r="A176" s="139" t="s">
        <v>164</v>
      </c>
      <c r="B176" s="140"/>
      <c r="C176" s="79">
        <v>48466</v>
      </c>
      <c r="D176" s="79">
        <v>47362</v>
      </c>
      <c r="E176" s="79">
        <v>45281</v>
      </c>
      <c r="F176" s="79">
        <v>44654</v>
      </c>
      <c r="G176" s="79">
        <f>+G22+G25+G27+G34+G40+G44+G48+G54+G57+G59+G61+G66+G70+G73+G81+G86+G153+G160+G163+G165+G168+G175</f>
        <v>45245</v>
      </c>
      <c r="H176" s="23"/>
      <c r="I176" s="16"/>
    </row>
    <row r="177" spans="1:7" x14ac:dyDescent="0.3">
      <c r="A177" s="87" t="s">
        <v>167</v>
      </c>
      <c r="C177" s="54"/>
      <c r="D177" s="54"/>
      <c r="E177" s="54"/>
      <c r="F177" s="54"/>
      <c r="G177" s="80"/>
    </row>
    <row r="178" spans="1:7" x14ac:dyDescent="0.3">
      <c r="G178" s="82"/>
    </row>
    <row r="179" spans="1:7" x14ac:dyDescent="0.3">
      <c r="C179" s="83"/>
      <c r="D179" s="83"/>
      <c r="E179" s="83"/>
      <c r="F179" s="83"/>
      <c r="G179" s="82"/>
    </row>
  </sheetData>
  <mergeCells count="46">
    <mergeCell ref="A1:G1"/>
    <mergeCell ref="A3:A4"/>
    <mergeCell ref="B3:B4"/>
    <mergeCell ref="C3:G3"/>
    <mergeCell ref="A5:A21"/>
    <mergeCell ref="A22:B22"/>
    <mergeCell ref="A23:A24"/>
    <mergeCell ref="A25:B25"/>
    <mergeCell ref="A27:B27"/>
    <mergeCell ref="A28:A33"/>
    <mergeCell ref="A34:B34"/>
    <mergeCell ref="A35:A39"/>
    <mergeCell ref="A40:B40"/>
    <mergeCell ref="A41:A43"/>
    <mergeCell ref="A44:B44"/>
    <mergeCell ref="A45:A47"/>
    <mergeCell ref="A48:B48"/>
    <mergeCell ref="A49:A53"/>
    <mergeCell ref="A54:B54"/>
    <mergeCell ref="A55:A56"/>
    <mergeCell ref="A57:B57"/>
    <mergeCell ref="A59:B59"/>
    <mergeCell ref="A61:B61"/>
    <mergeCell ref="A62:A65"/>
    <mergeCell ref="A66:B66"/>
    <mergeCell ref="A67:A69"/>
    <mergeCell ref="A70:B70"/>
    <mergeCell ref="A71:A72"/>
    <mergeCell ref="A73:B73"/>
    <mergeCell ref="A74:A80"/>
    <mergeCell ref="A81:B81"/>
    <mergeCell ref="A82:A85"/>
    <mergeCell ref="A86:B86"/>
    <mergeCell ref="A87:A110"/>
    <mergeCell ref="A111:A152"/>
    <mergeCell ref="A153:B153"/>
    <mergeCell ref="A168:B168"/>
    <mergeCell ref="A169:A174"/>
    <mergeCell ref="A175:B175"/>
    <mergeCell ref="A176:B176"/>
    <mergeCell ref="A154:A159"/>
    <mergeCell ref="A160:B160"/>
    <mergeCell ref="A161:A162"/>
    <mergeCell ref="A163:B163"/>
    <mergeCell ref="A165:B165"/>
    <mergeCell ref="A166:A167"/>
  </mergeCells>
  <printOptions horizontalCentered="1"/>
  <pageMargins left="0.70866141732283472" right="0.70866141732283472" top="0.74803149606299213" bottom="0.74803149606299213" header="0.31496062992125984" footer="0.31496062992125984"/>
  <pageSetup paperSize="5" scale="81" orientation="portrait" r:id="rId1"/>
  <rowBreaks count="4" manualBreakCount="4">
    <brk id="44" max="6" man="1"/>
    <brk id="81" max="6" man="1"/>
    <brk id="110" max="6" man="1"/>
    <brk id="15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Matriculados por UAs</vt:lpstr>
      <vt:lpstr>Matri por UAs, Carreras y Sed  </vt:lpstr>
      <vt:lpstr>Matri por Carreras y Sedes</vt:lpstr>
      <vt:lpstr>'Matri por Carreras y Sedes'!Área_de_impresión</vt:lpstr>
      <vt:lpstr>'Matri por UAs, Carreras y Sed  '!Área_de_impresión</vt:lpstr>
      <vt:lpstr>'Matriculados por UAs'!Área_de_impresión</vt:lpstr>
      <vt:lpstr>'Matri por Carreras y Sedes'!Títulos_a_imprimir</vt:lpstr>
      <vt:lpstr>'Matri por UAs, Carreras y Sed  '!Títulos_a_imprimir</vt:lpstr>
      <vt:lpstr>'Matriculados por UAs'!Títulos_a_imprimir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Planificacion</dc:creator>
  <cp:lastModifiedBy>LOURDES ALMIRON</cp:lastModifiedBy>
  <cp:lastPrinted>2025-07-28T10:56:54Z</cp:lastPrinted>
  <dcterms:created xsi:type="dcterms:W3CDTF">2011-11-22T01:56:28Z</dcterms:created>
  <dcterms:modified xsi:type="dcterms:W3CDTF">2026-10-22T14:25:04Z</dcterms:modified>
</cp:coreProperties>
</file>