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CHIVOS LULÚ\RECTORADO UNA\DIRECCIÓN DE PLANIFICACIÓN Y ESTADÍSTICA\MATERIALES FINALES\DATOS CARRERAS DE GRADO POR UAs-Carreras y Sedes\"/>
    </mc:Choice>
  </mc:AlternateContent>
  <bookViews>
    <workbookView xWindow="0" yWindow="0" windowWidth="14100" windowHeight="10308" tabRatio="834"/>
  </bookViews>
  <sheets>
    <sheet name="Egresados por UAs" sheetId="16" r:id="rId1"/>
    <sheet name="Egre por UAs, Carreras y Sedes" sheetId="19" r:id="rId2"/>
    <sheet name="Egre por Carreras y Sedes" sheetId="20" r:id="rId3"/>
  </sheets>
  <definedNames>
    <definedName name="_xlnm._FilterDatabase" localSheetId="1" hidden="1">'Egre por UAs, Carreras y Sedes'!$A$1:$G$229</definedName>
    <definedName name="_xlnm.Print_Area" localSheetId="2">'Egre por Carreras y Sedes'!$A$1:$G$173</definedName>
    <definedName name="_xlnm.Print_Area" localSheetId="1">'Egre por UAs, Carreras y Sedes'!$A$1:$G$228</definedName>
    <definedName name="_xlnm.Print_Area" localSheetId="0">'Egresados por UAs'!$A$1:$H$31</definedName>
    <definedName name="_xlnm.Print_Titles" localSheetId="2">'Egre por Carreras y Sedes'!$1:$4</definedName>
    <definedName name="_xlnm.Print_Titles" localSheetId="1">'Egre por UAs, Carreras y Sedes'!$1:$5</definedName>
    <definedName name="_xlnm.Print_Titles" localSheetId="0">'Egresados por UAs'!$1:$5</definedName>
  </definedNames>
  <calcPr calcId="162913"/>
</workbook>
</file>

<file path=xl/calcChain.xml><?xml version="1.0" encoding="utf-8"?>
<calcChain xmlns="http://schemas.openxmlformats.org/spreadsheetml/2006/main">
  <c r="H10" i="16" l="1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9" i="16"/>
  <c r="G172" i="20" l="1"/>
  <c r="F172" i="20"/>
  <c r="E172" i="20"/>
  <c r="D172" i="20"/>
  <c r="C172" i="20"/>
  <c r="L170" i="20"/>
  <c r="G165" i="20"/>
  <c r="G162" i="20"/>
  <c r="G160" i="20"/>
  <c r="G157" i="20"/>
  <c r="G150" i="20"/>
  <c r="F150" i="20"/>
  <c r="E150" i="20"/>
  <c r="D150" i="20"/>
  <c r="C150" i="20"/>
  <c r="G83" i="20"/>
  <c r="G78" i="20"/>
  <c r="G70" i="20"/>
  <c r="G67" i="20"/>
  <c r="G63" i="20"/>
  <c r="G58" i="20"/>
  <c r="F58" i="20"/>
  <c r="E58" i="20"/>
  <c r="D58" i="20"/>
  <c r="C58" i="20"/>
  <c r="G56" i="20"/>
  <c r="G54" i="20"/>
  <c r="F54" i="20"/>
  <c r="E54" i="20"/>
  <c r="D54" i="20"/>
  <c r="C54" i="20"/>
  <c r="G48" i="20"/>
  <c r="G44" i="20"/>
  <c r="G40" i="20"/>
  <c r="F40" i="20"/>
  <c r="E40" i="20"/>
  <c r="D40" i="20"/>
  <c r="C40" i="20"/>
  <c r="G34" i="20"/>
  <c r="F34" i="20"/>
  <c r="E34" i="20"/>
  <c r="D34" i="20"/>
  <c r="C34" i="20"/>
  <c r="G27" i="20"/>
  <c r="F27" i="20"/>
  <c r="E27" i="20"/>
  <c r="D27" i="20"/>
  <c r="C27" i="20"/>
  <c r="G25" i="20"/>
  <c r="F25" i="20"/>
  <c r="E25" i="20"/>
  <c r="D25" i="20"/>
  <c r="C25" i="20"/>
  <c r="G22" i="20"/>
  <c r="F22" i="20"/>
  <c r="E22" i="20"/>
  <c r="D22" i="20"/>
  <c r="C22" i="20"/>
  <c r="G226" i="19"/>
  <c r="F226" i="19"/>
  <c r="E226" i="19"/>
  <c r="D226" i="19"/>
  <c r="C226" i="19"/>
  <c r="G214" i="19"/>
  <c r="F214" i="19"/>
  <c r="F220" i="19" s="1"/>
  <c r="E214" i="19"/>
  <c r="D214" i="19"/>
  <c r="C214" i="19"/>
  <c r="G211" i="19"/>
  <c r="F211" i="19"/>
  <c r="E211" i="19"/>
  <c r="E220" i="19"/>
  <c r="D211" i="19"/>
  <c r="C211" i="19"/>
  <c r="C220" i="19" s="1"/>
  <c r="G207" i="19"/>
  <c r="F207" i="19"/>
  <c r="E207" i="19"/>
  <c r="D207" i="19"/>
  <c r="C207" i="19"/>
  <c r="G184" i="19"/>
  <c r="G189" i="19"/>
  <c r="F184" i="19"/>
  <c r="F189" i="19"/>
  <c r="E184" i="19"/>
  <c r="D184" i="19"/>
  <c r="D189" i="19" s="1"/>
  <c r="C184" i="19"/>
  <c r="G169" i="19"/>
  <c r="F169" i="19"/>
  <c r="E169" i="19"/>
  <c r="D169" i="19"/>
  <c r="C169" i="19"/>
  <c r="G165" i="19"/>
  <c r="F165" i="19"/>
  <c r="E165" i="19"/>
  <c r="D165" i="19"/>
  <c r="C165" i="19"/>
  <c r="G150" i="19"/>
  <c r="G155" i="19" s="1"/>
  <c r="F150" i="19"/>
  <c r="E150" i="19"/>
  <c r="D150" i="19"/>
  <c r="C150" i="19"/>
  <c r="G148" i="19"/>
  <c r="F148" i="19"/>
  <c r="E148" i="19"/>
  <c r="D148" i="19"/>
  <c r="D155" i="19" s="1"/>
  <c r="C148" i="19"/>
  <c r="C155" i="19" s="1"/>
  <c r="G134" i="19"/>
  <c r="G144" i="19"/>
  <c r="F134" i="19"/>
  <c r="E134" i="19"/>
  <c r="D134" i="19"/>
  <c r="C134" i="19"/>
  <c r="G127" i="19"/>
  <c r="F127" i="19"/>
  <c r="E127" i="19"/>
  <c r="D127" i="19"/>
  <c r="C127" i="19"/>
  <c r="C144" i="19" s="1"/>
  <c r="E123" i="19"/>
  <c r="D123" i="19"/>
  <c r="G108" i="19"/>
  <c r="F108" i="19"/>
  <c r="E108" i="19"/>
  <c r="D108" i="19"/>
  <c r="C108" i="19"/>
  <c r="C123" i="19" s="1"/>
  <c r="G96" i="19"/>
  <c r="G123" i="19" s="1"/>
  <c r="F96" i="19"/>
  <c r="F123" i="19" s="1"/>
  <c r="E96" i="19"/>
  <c r="D96" i="19"/>
  <c r="C96" i="19"/>
  <c r="G92" i="19"/>
  <c r="F92" i="19"/>
  <c r="E92" i="19"/>
  <c r="D92" i="19"/>
  <c r="C92" i="19"/>
  <c r="G81" i="19"/>
  <c r="F81" i="19"/>
  <c r="E81" i="19"/>
  <c r="D81" i="19"/>
  <c r="C81" i="19"/>
  <c r="G59" i="19"/>
  <c r="F59" i="19"/>
  <c r="E59" i="19"/>
  <c r="D59" i="19"/>
  <c r="C59" i="19"/>
  <c r="G55" i="19"/>
  <c r="F55" i="19"/>
  <c r="E55" i="19"/>
  <c r="D55" i="19"/>
  <c r="D75" i="19"/>
  <c r="C55" i="19"/>
  <c r="C75" i="19"/>
  <c r="E51" i="19"/>
  <c r="G48" i="19"/>
  <c r="F48" i="19"/>
  <c r="E48" i="19"/>
  <c r="D48" i="19"/>
  <c r="D51" i="19" s="1"/>
  <c r="C48" i="19"/>
  <c r="G39" i="19"/>
  <c r="G51" i="19" s="1"/>
  <c r="F39" i="19"/>
  <c r="E39" i="19"/>
  <c r="D39" i="19"/>
  <c r="C39" i="19"/>
  <c r="G33" i="19"/>
  <c r="F33" i="19"/>
  <c r="E33" i="19"/>
  <c r="D33" i="19"/>
  <c r="C33" i="19"/>
  <c r="G28" i="19"/>
  <c r="F28" i="19"/>
  <c r="F35" i="19" s="1"/>
  <c r="E28" i="19"/>
  <c r="E35" i="19" s="1"/>
  <c r="D28" i="19"/>
  <c r="C28" i="19"/>
  <c r="G14" i="19"/>
  <c r="G24" i="19" s="1"/>
  <c r="F14" i="19"/>
  <c r="E14" i="19"/>
  <c r="D14" i="19"/>
  <c r="C14" i="19"/>
  <c r="G9" i="19"/>
  <c r="F9" i="19"/>
  <c r="F24" i="19" s="1"/>
  <c r="E9" i="19"/>
  <c r="E24" i="19" s="1"/>
  <c r="D9" i="19"/>
  <c r="C9" i="19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9" i="16"/>
  <c r="F23" i="16"/>
  <c r="G23" i="16" s="1"/>
  <c r="C24" i="19" l="1"/>
  <c r="G35" i="19"/>
  <c r="F155" i="19"/>
  <c r="D24" i="19"/>
  <c r="C35" i="19"/>
  <c r="C51" i="19"/>
  <c r="D173" i="20"/>
  <c r="D35" i="19"/>
  <c r="G75" i="19"/>
  <c r="C189" i="19"/>
  <c r="D220" i="19"/>
  <c r="E173" i="20"/>
  <c r="F173" i="20"/>
  <c r="F51" i="19"/>
  <c r="D144" i="19"/>
  <c r="E189" i="19"/>
  <c r="G173" i="20"/>
  <c r="E75" i="19"/>
  <c r="E144" i="19"/>
  <c r="G220" i="19"/>
  <c r="C173" i="20"/>
  <c r="F75" i="19"/>
  <c r="F144" i="19"/>
  <c r="E155" i="19"/>
</calcChain>
</file>

<file path=xl/sharedStrings.xml><?xml version="1.0" encoding="utf-8"?>
<sst xmlns="http://schemas.openxmlformats.org/spreadsheetml/2006/main" count="528" uniqueCount="153">
  <si>
    <t>Facultad de Ciencias Agrarias</t>
  </si>
  <si>
    <t>Facultad de Ciencias Exactas y Naturales</t>
  </si>
  <si>
    <t>Facultad de Ciencias Médicas</t>
  </si>
  <si>
    <t>Facultad de Ciencias Químicas</t>
  </si>
  <si>
    <t>Facultad de Ciencias Veterinarias</t>
  </si>
  <si>
    <t>Facultad de Derecho y Ciencias Sociales</t>
  </si>
  <si>
    <t>Facultad de Ingeniería</t>
  </si>
  <si>
    <t>Facultad de Odontología</t>
  </si>
  <si>
    <t>Facultad Politécnica</t>
  </si>
  <si>
    <t>Facultad de Ciencias Económicas</t>
  </si>
  <si>
    <t>Facultad de Filosofía</t>
  </si>
  <si>
    <t>Benjamín Aceval</t>
  </si>
  <si>
    <t>Porcentaje</t>
  </si>
  <si>
    <t>UNIDADES ACADÉMICAS</t>
  </si>
  <si>
    <t>Facultad de Arquitectura, Diseño y Arte</t>
  </si>
  <si>
    <t>Promedio</t>
  </si>
  <si>
    <t>Facultad de Ciencias Sociales</t>
  </si>
  <si>
    <t>Facultad de Enfermeria y Obstetricia</t>
  </si>
  <si>
    <t>Años</t>
  </si>
  <si>
    <t>Egresados por Unidades Académicas. Periodo 2021 - 2025</t>
  </si>
  <si>
    <t>SEDES</t>
  </si>
  <si>
    <t xml:space="preserve">CARRERAS </t>
  </si>
  <si>
    <t>Asunción</t>
  </si>
  <si>
    <t>Derecho</t>
  </si>
  <si>
    <t xml:space="preserve">Notariado </t>
  </si>
  <si>
    <t xml:space="preserve">Ciencias Políticas </t>
  </si>
  <si>
    <t xml:space="preserve">Ciencias Sociales </t>
  </si>
  <si>
    <t>-</t>
  </si>
  <si>
    <t>Odontología</t>
  </si>
  <si>
    <t>Protesis Dental</t>
  </si>
  <si>
    <t>Filosofía</t>
  </si>
  <si>
    <t>Letras</t>
  </si>
  <si>
    <t>Historia</t>
  </si>
  <si>
    <t>Psicología</t>
  </si>
  <si>
    <t>Ciencias de la Comunicación</t>
  </si>
  <si>
    <t>Ciencias de la Educación</t>
  </si>
  <si>
    <t>Lengua Francesa</t>
  </si>
  <si>
    <t>Lengua Alemana</t>
  </si>
  <si>
    <t>Lengua Portuguesa</t>
  </si>
  <si>
    <t>Lengua Guaraní</t>
  </si>
  <si>
    <t>Lengua Inglesa</t>
  </si>
  <si>
    <t>Total Sede</t>
  </si>
  <si>
    <t xml:space="preserve">Ayolas </t>
  </si>
  <si>
    <t xml:space="preserve">Ingeniería Civil </t>
  </si>
  <si>
    <t xml:space="preserve">Ingeniería Electromecánica </t>
  </si>
  <si>
    <t>Caacupé</t>
  </si>
  <si>
    <t>Administración</t>
  </si>
  <si>
    <t>Contaduría Pública</t>
  </si>
  <si>
    <t>Caaguazú</t>
  </si>
  <si>
    <t>Caazapá</t>
  </si>
  <si>
    <t>Ingeniería Agronómica</t>
  </si>
  <si>
    <t>Administración Agropecuaria</t>
  </si>
  <si>
    <t>Ciencias Veterinarias</t>
  </si>
  <si>
    <t>Concepción</t>
  </si>
  <si>
    <t>Enfermería</t>
  </si>
  <si>
    <t>Obstetricia</t>
  </si>
  <si>
    <t>Coronel Oviedo</t>
  </si>
  <si>
    <t xml:space="preserve">Ciencias Informáticas </t>
  </si>
  <si>
    <t>Colonia Neuland Chaco Central (Boquerón)</t>
  </si>
  <si>
    <t>Luque</t>
  </si>
  <si>
    <t>Ingeniería Electrónica</t>
  </si>
  <si>
    <t>Paraguarí</t>
  </si>
  <si>
    <t>Pedro Juan Caballero</t>
  </si>
  <si>
    <t>Quiindy</t>
  </si>
  <si>
    <t>San Estanislao</t>
  </si>
  <si>
    <t>San Juan Bautista (Misiones)</t>
  </si>
  <si>
    <t>San Lorenzo</t>
  </si>
  <si>
    <t>Ingeniería Forestal</t>
  </si>
  <si>
    <t>Ingeniería en Ecología Humana</t>
  </si>
  <si>
    <t>Ingenieria en Agroalimentaria</t>
  </si>
  <si>
    <t>Ingeniería Ambiental</t>
  </si>
  <si>
    <t>Ingeniería en Informática</t>
  </si>
  <si>
    <t>Ciencias Informáticas</t>
  </si>
  <si>
    <t>Ingeniería en Electricidad</t>
  </si>
  <si>
    <t>Ingeniería en Electrónica</t>
  </si>
  <si>
    <t xml:space="preserve">Electricidad </t>
  </si>
  <si>
    <t xml:space="preserve">Técnico Superior en Electrónica </t>
  </si>
  <si>
    <t>Ciencias de la Información</t>
  </si>
  <si>
    <t xml:space="preserve">Gestión de la Hospitalidad </t>
  </si>
  <si>
    <t xml:space="preserve">Ciencias Atmosféricas </t>
  </si>
  <si>
    <t>Ingeniería en Marketing</t>
  </si>
  <si>
    <t>Ingenieria en Ciencias de los Materiales</t>
  </si>
  <si>
    <t>Ingeniería en Aeonautica</t>
  </si>
  <si>
    <t>Ingeniería en Sistemas de Producción</t>
  </si>
  <si>
    <t>Ingeniería en Energía</t>
  </si>
  <si>
    <t>Matemática Pura</t>
  </si>
  <si>
    <t>Matemática Estadística</t>
  </si>
  <si>
    <t>Química</t>
  </si>
  <si>
    <t>Física</t>
  </si>
  <si>
    <t>Geología</t>
  </si>
  <si>
    <t>Biología</t>
  </si>
  <si>
    <t>Tecnología de Producción</t>
  </si>
  <si>
    <t>Físico de Imagenología Radiológica</t>
  </si>
  <si>
    <t>Radiología e Imagenología</t>
  </si>
  <si>
    <t>Educación Matemática presencial y semipresencial</t>
  </si>
  <si>
    <t>Educación de Ciencias Básicas y sus Tecnologías presencial y semipresencial</t>
  </si>
  <si>
    <t>Logística y Transporte</t>
  </si>
  <si>
    <t>Física Médica</t>
  </si>
  <si>
    <t>Biotecnología</t>
  </si>
  <si>
    <t>Trabajo Social</t>
  </si>
  <si>
    <t>Ciencias Sociales</t>
  </si>
  <si>
    <t>Medicina y Cirugía</t>
  </si>
  <si>
    <t>Kinesiología y Fisioterapia</t>
  </si>
  <si>
    <t>Técnico en Podología</t>
  </si>
  <si>
    <t>Instrumentación y Área
Quirúrgica</t>
  </si>
  <si>
    <t>Economía</t>
  </si>
  <si>
    <t>Ingeniería Civil</t>
  </si>
  <si>
    <t>Ingeniería Industrial</t>
  </si>
  <si>
    <t xml:space="preserve">Ingeniería en Ciencias Geográficas </t>
  </si>
  <si>
    <t>Ingeniería Mecánica</t>
  </si>
  <si>
    <t>Topografía</t>
  </si>
  <si>
    <t>Ingeniería Mecatrónica</t>
  </si>
  <si>
    <t>Farmacia</t>
  </si>
  <si>
    <t>Bioquímica</t>
  </si>
  <si>
    <t>Ingeniería Química</t>
  </si>
  <si>
    <t>Química Industrial</t>
  </si>
  <si>
    <t>Ciencia y Tecnología de Alimentos</t>
  </si>
  <si>
    <t>Nutrición</t>
  </si>
  <si>
    <t>Ingeniería de Alimentos</t>
  </si>
  <si>
    <t>Arquitectura</t>
  </si>
  <si>
    <t>Diseño Industrial</t>
  </si>
  <si>
    <t>Danza</t>
  </si>
  <si>
    <t>Artes Visuales</t>
  </si>
  <si>
    <t>Diseño de Indumentaria Escénica
 y Urbana</t>
  </si>
  <si>
    <t>Música</t>
  </si>
  <si>
    <r>
      <t>Obstetricia</t>
    </r>
    <r>
      <rPr>
        <vertAlign val="superscript"/>
        <sz val="9"/>
        <color indexed="8"/>
        <rFont val="Arial"/>
        <family val="2"/>
      </rPr>
      <t/>
    </r>
  </si>
  <si>
    <t>San Pedro del Ykuamandyjú</t>
  </si>
  <si>
    <t>Santa Rosa (Misiones)</t>
  </si>
  <si>
    <t>Santa Rosa del Aguaray</t>
  </si>
  <si>
    <t>Villa Hayes</t>
  </si>
  <si>
    <t>Villarrica</t>
  </si>
  <si>
    <t>Sede</t>
  </si>
  <si>
    <t>Carrera</t>
  </si>
  <si>
    <t>SEDE CENTRAL</t>
  </si>
  <si>
    <t xml:space="preserve">Asunción </t>
  </si>
  <si>
    <t>FILIALES EN OTRAS CIUDADES DEL PAÍS</t>
  </si>
  <si>
    <t xml:space="preserve">Quiindy </t>
  </si>
  <si>
    <t>Total Unidad Académica</t>
  </si>
  <si>
    <t xml:space="preserve">San Lorenzo </t>
  </si>
  <si>
    <t>Instrumentación y Área 
Quirúrgica</t>
  </si>
  <si>
    <t xml:space="preserve">San Lorenzo                           </t>
  </si>
  <si>
    <t>Ayolas</t>
  </si>
  <si>
    <t xml:space="preserve"> </t>
  </si>
  <si>
    <t xml:space="preserve">San Lorenzo                          </t>
  </si>
  <si>
    <t>Facultad de Filosofia</t>
  </si>
  <si>
    <t>*Funciona como una sección de la Sede Central</t>
  </si>
  <si>
    <t>Facultad de Arquitectura, Diseño y Artes</t>
  </si>
  <si>
    <t>.</t>
  </si>
  <si>
    <t>Ingenieria en Energía</t>
  </si>
  <si>
    <t>Facultad deEnfermería y Obstetricia</t>
  </si>
  <si>
    <r>
      <rPr>
        <b/>
        <sz val="9"/>
        <color indexed="8"/>
        <rFont val="Arial"/>
        <family val="2"/>
      </rPr>
      <t>Fuente:</t>
    </r>
    <r>
      <rPr>
        <sz val="9"/>
        <color indexed="8"/>
        <rFont val="Arial"/>
        <family val="2"/>
      </rPr>
      <t xml:space="preserve"> Base de datos UNA 2025. Dirección de Planificación y Estadística - DGPE RECTORADO UNA.</t>
    </r>
  </si>
  <si>
    <t>Fuente: Base de datos UNA 2025. Dirección de Planificación y Estadística - DGPE RECTORADO UNA.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</si>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</sst>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8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Calibri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22"/>
      <color rgb="FF8D000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vertAlign val="superscript"/>
      <sz val="9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30021"/>
        <bgColor indexed="64"/>
      </patternFill>
    </fill>
    <fill>
      <patternFill patternType="solid">
        <fgColor theme="0" tint="-0.14999847407452621"/>
        <bgColor indexed="64"/>
      </patternFill>
    </fill>
    <fill>
      <gradientFill degree="90">
        <stop position="0">
          <color rgb="FF830000"/>
        </stop>
        <stop position="1">
          <color rgb="FF830021"/>
        </stop>
      </gradientFill>
    </fill>
    <fill>
      <patternFill patternType="solid">
        <fgColor theme="0" tint="-0.249977111117893"/>
        <bgColor indexed="64"/>
      </patternFill>
    </fill>
    <fill>
      <patternFill patternType="solid">
        <fgColor rgb="FF810D1E"/>
        <bgColor indexed="64"/>
      </patternFill>
    </fill>
    <fill>
      <patternFill patternType="solid">
        <fgColor rgb="FF7000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2">
    <xf numFmtId="0" fontId="0" fillId="0" borderId="0" xfId="0"/>
    <xf numFmtId="165" fontId="2" fillId="2" borderId="0" xfId="1" applyNumberFormat="1" applyFont="1" applyFill="1"/>
    <xf numFmtId="165" fontId="2" fillId="2" borderId="0" xfId="1" applyNumberFormat="1" applyFont="1" applyFill="1" applyBorder="1"/>
    <xf numFmtId="165" fontId="2" fillId="0" borderId="1" xfId="1" applyNumberFormat="1" applyFont="1" applyFill="1" applyBorder="1" applyAlignment="1">
      <alignment horizontal="left" vertical="center"/>
    </xf>
    <xf numFmtId="165" fontId="2" fillId="0" borderId="1" xfId="1" applyNumberFormat="1" applyFont="1" applyFill="1" applyBorder="1"/>
    <xf numFmtId="165" fontId="2" fillId="3" borderId="1" xfId="1" applyNumberFormat="1" applyFont="1" applyFill="1" applyBorder="1" applyAlignment="1">
      <alignment horizontal="left" vertical="center"/>
    </xf>
    <xf numFmtId="165" fontId="2" fillId="3" borderId="1" xfId="1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0" fillId="4" borderId="2" xfId="1" applyNumberFormat="1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 vertical="center"/>
    </xf>
    <xf numFmtId="0" fontId="19" fillId="7" borderId="0" xfId="0" applyFont="1" applyFill="1" applyAlignment="1">
      <alignment horizontal="left"/>
    </xf>
    <xf numFmtId="0" fontId="0" fillId="7" borderId="0" xfId="0" applyFill="1"/>
    <xf numFmtId="0" fontId="24" fillId="0" borderId="1" xfId="0" applyFont="1" applyBorder="1" applyAlignment="1"/>
    <xf numFmtId="0" fontId="8" fillId="0" borderId="1" xfId="1" applyNumberFormat="1" applyFont="1" applyFill="1" applyBorder="1" applyAlignment="1">
      <alignment vertical="center"/>
    </xf>
    <xf numFmtId="165" fontId="5" fillId="3" borderId="1" xfId="1" applyNumberFormat="1" applyFont="1" applyFill="1" applyBorder="1" applyAlignment="1">
      <alignment horizontal="left" vertical="center"/>
    </xf>
    <xf numFmtId="0" fontId="8" fillId="3" borderId="1" xfId="1" applyNumberFormat="1" applyFont="1" applyFill="1" applyBorder="1" applyAlignment="1">
      <alignment vertical="center"/>
    </xf>
    <xf numFmtId="0" fontId="8" fillId="0" borderId="1" xfId="1" applyNumberFormat="1" applyFont="1" applyFill="1" applyBorder="1" applyAlignment="1">
      <alignment horizontal="left" vertical="center"/>
    </xf>
    <xf numFmtId="0" fontId="8" fillId="0" borderId="1" xfId="1" applyNumberFormat="1" applyFont="1" applyFill="1" applyBorder="1" applyAlignment="1">
      <alignment horizontal="left"/>
    </xf>
    <xf numFmtId="0" fontId="8" fillId="3" borderId="1" xfId="1" applyNumberFormat="1" applyFont="1" applyFill="1" applyBorder="1" applyAlignment="1">
      <alignment horizontal="left"/>
    </xf>
    <xf numFmtId="0" fontId="8" fillId="3" borderId="1" xfId="1" applyNumberFormat="1" applyFont="1" applyFill="1" applyBorder="1" applyAlignment="1">
      <alignment vertical="center" wrapText="1"/>
    </xf>
    <xf numFmtId="0" fontId="8" fillId="3" borderId="1" xfId="1" applyNumberFormat="1" applyFont="1" applyFill="1" applyBorder="1" applyAlignment="1">
      <alignment horizontal="left" vertical="center"/>
    </xf>
    <xf numFmtId="165" fontId="5" fillId="3" borderId="1" xfId="2" applyNumberFormat="1" applyFont="1" applyFill="1" applyBorder="1" applyAlignment="1">
      <alignment horizontal="left" vertical="center" wrapText="1"/>
    </xf>
    <xf numFmtId="165" fontId="5" fillId="0" borderId="1" xfId="1" applyNumberFormat="1" applyFont="1" applyFill="1" applyBorder="1" applyAlignment="1">
      <alignment horizontal="left" vertical="center" wrapText="1"/>
    </xf>
    <xf numFmtId="0" fontId="8" fillId="2" borderId="1" xfId="1" applyNumberFormat="1" applyFont="1" applyFill="1" applyBorder="1" applyAlignment="1">
      <alignment horizontal="left" vertical="center"/>
    </xf>
    <xf numFmtId="0" fontId="8" fillId="0" borderId="1" xfId="1" applyNumberFormat="1" applyFont="1" applyBorder="1" applyAlignment="1">
      <alignment horizontal="left" vertical="center"/>
    </xf>
    <xf numFmtId="0" fontId="24" fillId="0" borderId="1" xfId="0" applyNumberFormat="1" applyFont="1" applyBorder="1" applyAlignment="1">
      <alignment vertical="center"/>
    </xf>
    <xf numFmtId="0" fontId="8" fillId="0" borderId="1" xfId="1" applyNumberFormat="1" applyFont="1" applyBorder="1" applyAlignment="1">
      <alignment horizontal="left" vertical="center" wrapText="1"/>
    </xf>
    <xf numFmtId="0" fontId="8" fillId="2" borderId="1" xfId="1" applyNumberFormat="1" applyFont="1" applyFill="1" applyBorder="1" applyAlignment="1">
      <alignment horizontal="left" vertical="center" wrapText="1"/>
    </xf>
    <xf numFmtId="0" fontId="8" fillId="0" borderId="1" xfId="1" applyNumberFormat="1" applyFont="1" applyBorder="1" applyAlignment="1">
      <alignment vertical="center"/>
    </xf>
    <xf numFmtId="0" fontId="8" fillId="2" borderId="1" xfId="1" applyNumberFormat="1" applyFont="1" applyFill="1" applyBorder="1" applyAlignment="1">
      <alignment horizontal="left"/>
    </xf>
    <xf numFmtId="0" fontId="24" fillId="0" borderId="1" xfId="0" applyFont="1" applyBorder="1" applyAlignment="1">
      <alignment wrapText="1"/>
    </xf>
    <xf numFmtId="0" fontId="24" fillId="3" borderId="1" xfId="0" applyNumberFormat="1" applyFont="1" applyFill="1" applyBorder="1" applyAlignment="1">
      <alignment vertical="center"/>
    </xf>
    <xf numFmtId="165" fontId="5" fillId="2" borderId="1" xfId="1" applyNumberFormat="1" applyFont="1" applyFill="1" applyBorder="1" applyAlignment="1">
      <alignment horizontal="left" wrapText="1"/>
    </xf>
    <xf numFmtId="0" fontId="21" fillId="5" borderId="12" xfId="0" applyFont="1" applyFill="1" applyBorder="1" applyAlignment="1"/>
    <xf numFmtId="165" fontId="10" fillId="10" borderId="1" xfId="1" applyNumberFormat="1" applyFont="1" applyFill="1" applyBorder="1" applyAlignment="1"/>
    <xf numFmtId="165" fontId="6" fillId="0" borderId="1" xfId="1" applyNumberFormat="1" applyFont="1" applyFill="1" applyBorder="1" applyAlignment="1"/>
    <xf numFmtId="165" fontId="6" fillId="3" borderId="1" xfId="1" applyNumberFormat="1" applyFont="1" applyFill="1" applyBorder="1" applyAlignment="1"/>
    <xf numFmtId="165" fontId="6" fillId="3" borderId="1" xfId="1" applyNumberFormat="1" applyFont="1" applyFill="1" applyBorder="1" applyAlignment="1">
      <alignment horizontal="left"/>
    </xf>
    <xf numFmtId="165" fontId="12" fillId="2" borderId="0" xfId="1" applyNumberFormat="1" applyFont="1" applyFill="1" applyAlignment="1">
      <alignment horizontal="right"/>
    </xf>
    <xf numFmtId="165" fontId="2" fillId="2" borderId="0" xfId="1" applyNumberFormat="1" applyFont="1" applyFill="1" applyAlignment="1"/>
    <xf numFmtId="0" fontId="24" fillId="0" borderId="1" xfId="0" applyNumberFormat="1" applyFont="1" applyBorder="1" applyAlignment="1"/>
    <xf numFmtId="165" fontId="6" fillId="3" borderId="1" xfId="1" applyNumberFormat="1" applyFont="1" applyFill="1" applyBorder="1" applyAlignment="1">
      <alignment wrapText="1"/>
    </xf>
    <xf numFmtId="0" fontId="13" fillId="0" borderId="8" xfId="0" applyFont="1" applyBorder="1" applyAlignment="1">
      <alignment vertical="center"/>
    </xf>
    <xf numFmtId="165" fontId="15" fillId="2" borderId="8" xfId="1" applyNumberFormat="1" applyFont="1" applyFill="1" applyBorder="1" applyAlignment="1">
      <alignment horizontal="right"/>
    </xf>
    <xf numFmtId="165" fontId="15" fillId="3" borderId="1" xfId="1" applyNumberFormat="1" applyFont="1" applyFill="1" applyBorder="1" applyAlignment="1">
      <alignment horizontal="left"/>
    </xf>
    <xf numFmtId="0" fontId="24" fillId="0" borderId="9" xfId="0" applyFont="1" applyBorder="1" applyAlignment="1"/>
    <xf numFmtId="165" fontId="6" fillId="3" borderId="1" xfId="1" applyNumberFormat="1" applyFont="1" applyFill="1" applyBorder="1" applyAlignment="1">
      <alignment horizontal="left" vertical="center"/>
    </xf>
    <xf numFmtId="165" fontId="6" fillId="0" borderId="1" xfId="1" applyNumberFormat="1" applyFont="1" applyBorder="1" applyAlignment="1">
      <alignment horizontal="left" vertical="center" wrapText="1"/>
    </xf>
    <xf numFmtId="165" fontId="6" fillId="3" borderId="1" xfId="1" applyNumberFormat="1" applyFont="1" applyFill="1" applyBorder="1" applyAlignment="1">
      <alignment vertical="center" wrapText="1"/>
    </xf>
    <xf numFmtId="165" fontId="6" fillId="0" borderId="1" xfId="1" applyNumberFormat="1" applyFont="1" applyBorder="1" applyAlignment="1">
      <alignment horizontal="left"/>
    </xf>
    <xf numFmtId="0" fontId="24" fillId="0" borderId="1" xfId="0" applyNumberFormat="1" applyFont="1" applyBorder="1" applyAlignment="1">
      <alignment horizontal="left" wrapText="1"/>
    </xf>
    <xf numFmtId="165" fontId="6" fillId="3" borderId="1" xfId="1" applyNumberFormat="1" applyFont="1" applyFill="1" applyBorder="1" applyAlignment="1">
      <alignment vertical="center"/>
    </xf>
    <xf numFmtId="0" fontId="24" fillId="0" borderId="1" xfId="0" applyNumberFormat="1" applyFont="1" applyBorder="1" applyAlignment="1">
      <alignment wrapText="1"/>
    </xf>
    <xf numFmtId="165" fontId="6" fillId="0" borderId="1" xfId="1" applyNumberFormat="1" applyFont="1" applyBorder="1" applyAlignment="1">
      <alignment horizontal="left" vertical="center"/>
    </xf>
    <xf numFmtId="165" fontId="2" fillId="2" borderId="0" xfId="1" applyNumberFormat="1" applyFont="1" applyFill="1" applyAlignment="1">
      <alignment vertical="top"/>
    </xf>
    <xf numFmtId="165" fontId="11" fillId="0" borderId="1" xfId="1" applyNumberFormat="1" applyFont="1" applyFill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165" fontId="18" fillId="2" borderId="0" xfId="1" applyNumberFormat="1" applyFont="1" applyFill="1"/>
    <xf numFmtId="0" fontId="33" fillId="0" borderId="0" xfId="0" applyFont="1" applyBorder="1" applyAlignment="1">
      <alignment vertical="center"/>
    </xf>
    <xf numFmtId="165" fontId="0" fillId="0" borderId="0" xfId="0" applyNumberFormat="1" applyFill="1"/>
    <xf numFmtId="0" fontId="19" fillId="0" borderId="0" xfId="0" applyFont="1" applyAlignment="1">
      <alignment horizontal="left"/>
    </xf>
    <xf numFmtId="0" fontId="21" fillId="5" borderId="12" xfId="0" applyFont="1" applyFill="1" applyBorder="1" applyAlignment="1">
      <alignment horizontal="center"/>
    </xf>
    <xf numFmtId="0" fontId="28" fillId="10" borderId="1" xfId="1" applyNumberFormat="1" applyFont="1" applyFill="1" applyBorder="1" applyAlignment="1">
      <alignment horizontal="center" vertical="center"/>
    </xf>
    <xf numFmtId="3" fontId="29" fillId="3" borderId="1" xfId="0" applyNumberFormat="1" applyFont="1" applyFill="1" applyBorder="1" applyAlignment="1">
      <alignment horizontal="center"/>
    </xf>
    <xf numFmtId="3" fontId="25" fillId="3" borderId="1" xfId="0" applyNumberFormat="1" applyFont="1" applyFill="1" applyBorder="1" applyAlignment="1">
      <alignment horizontal="center"/>
    </xf>
    <xf numFmtId="0" fontId="25" fillId="3" borderId="1" xfId="0" applyNumberFormat="1" applyFont="1" applyFill="1" applyBorder="1" applyAlignment="1">
      <alignment horizontal="center"/>
    </xf>
    <xf numFmtId="165" fontId="30" fillId="0" borderId="8" xfId="1" applyNumberFormat="1" applyFont="1" applyFill="1" applyBorder="1" applyAlignment="1">
      <alignment horizontal="center"/>
    </xf>
    <xf numFmtId="165" fontId="31" fillId="0" borderId="0" xfId="1" applyNumberFormat="1" applyFont="1" applyFill="1" applyAlignment="1">
      <alignment horizontal="center"/>
    </xf>
    <xf numFmtId="0" fontId="25" fillId="0" borderId="1" xfId="1" applyNumberFormat="1" applyFont="1" applyFill="1" applyBorder="1" applyAlignment="1">
      <alignment horizontal="center"/>
    </xf>
    <xf numFmtId="165" fontId="2" fillId="2" borderId="0" xfId="1" applyNumberFormat="1" applyFont="1" applyFill="1" applyAlignment="1">
      <alignment horizontal="center"/>
    </xf>
    <xf numFmtId="165" fontId="34" fillId="0" borderId="0" xfId="1" applyNumberFormat="1" applyFont="1" applyFill="1" applyAlignment="1">
      <alignment horizontal="center"/>
    </xf>
    <xf numFmtId="165" fontId="34" fillId="0" borderId="0" xfId="1" applyNumberFormat="1" applyFont="1" applyFill="1" applyBorder="1" applyAlignment="1">
      <alignment horizontal="center"/>
    </xf>
    <xf numFmtId="165" fontId="31" fillId="0" borderId="0" xfId="1" applyNumberFormat="1" applyFont="1" applyFill="1" applyBorder="1" applyAlignment="1">
      <alignment horizontal="center"/>
    </xf>
    <xf numFmtId="166" fontId="3" fillId="5" borderId="1" xfId="1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center"/>
    </xf>
    <xf numFmtId="0" fontId="0" fillId="7" borderId="0" xfId="0" applyFont="1" applyFill="1" applyAlignment="1">
      <alignment horizontal="center"/>
    </xf>
    <xf numFmtId="0" fontId="23" fillId="4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/>
    </xf>
    <xf numFmtId="0" fontId="25" fillId="0" borderId="1" xfId="0" applyNumberFormat="1" applyFont="1" applyFill="1" applyBorder="1" applyAlignment="1">
      <alignment horizontal="center"/>
    </xf>
    <xf numFmtId="3" fontId="26" fillId="7" borderId="1" xfId="0" applyNumberFormat="1" applyFont="1" applyFill="1" applyBorder="1" applyAlignment="1">
      <alignment horizontal="center" vertical="center"/>
    </xf>
    <xf numFmtId="3" fontId="26" fillId="3" borderId="1" xfId="0" applyNumberFormat="1" applyFont="1" applyFill="1" applyBorder="1" applyAlignment="1">
      <alignment horizontal="center" vertical="center"/>
    </xf>
    <xf numFmtId="3" fontId="25" fillId="0" borderId="1" xfId="0" applyNumberFormat="1" applyFont="1" applyFill="1" applyBorder="1" applyAlignment="1">
      <alignment horizontal="center" vertical="center"/>
    </xf>
    <xf numFmtId="3" fontId="25" fillId="3" borderId="1" xfId="0" applyNumberFormat="1" applyFont="1" applyFill="1" applyBorder="1" applyAlignment="1">
      <alignment horizontal="center" vertical="center"/>
    </xf>
    <xf numFmtId="0" fontId="25" fillId="0" borderId="1" xfId="1" applyNumberFormat="1" applyFont="1" applyFill="1" applyBorder="1" applyAlignment="1">
      <alignment horizontal="center" vertical="center"/>
    </xf>
    <xf numFmtId="0" fontId="25" fillId="0" borderId="7" xfId="1" applyNumberFormat="1" applyFont="1" applyFill="1" applyBorder="1" applyAlignment="1">
      <alignment horizontal="center"/>
    </xf>
    <xf numFmtId="0" fontId="25" fillId="0" borderId="1" xfId="0" applyNumberFormat="1" applyFont="1" applyFill="1" applyBorder="1" applyAlignment="1">
      <alignment horizontal="center" vertical="center"/>
    </xf>
    <xf numFmtId="0" fontId="25" fillId="0" borderId="7" xfId="1" applyNumberFormat="1" applyFont="1" applyFill="1" applyBorder="1" applyAlignment="1">
      <alignment horizontal="center" vertical="center"/>
    </xf>
    <xf numFmtId="3" fontId="27" fillId="4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3" fontId="0" fillId="0" borderId="0" xfId="0" applyNumberFormat="1" applyFill="1" applyAlignment="1">
      <alignment horizontal="center"/>
    </xf>
    <xf numFmtId="3" fontId="0" fillId="0" borderId="0" xfId="0" applyNumberFormat="1" applyFont="1" applyFill="1" applyAlignment="1">
      <alignment horizontal="center"/>
    </xf>
    <xf numFmtId="0" fontId="21" fillId="6" borderId="0" xfId="0" applyFont="1" applyFill="1" applyAlignment="1">
      <alignment horizontal="center"/>
    </xf>
    <xf numFmtId="0" fontId="21" fillId="6" borderId="0" xfId="0" applyFont="1" applyFill="1" applyBorder="1" applyAlignment="1">
      <alignment horizontal="center"/>
    </xf>
    <xf numFmtId="165" fontId="20" fillId="4" borderId="2" xfId="1" applyNumberFormat="1" applyFont="1" applyFill="1" applyBorder="1" applyAlignment="1">
      <alignment horizontal="center"/>
    </xf>
    <xf numFmtId="165" fontId="20" fillId="4" borderId="3" xfId="1" applyNumberFormat="1" applyFont="1" applyFill="1" applyBorder="1" applyAlignment="1">
      <alignment horizontal="center" vertical="center" wrapText="1"/>
    </xf>
    <xf numFmtId="165" fontId="20" fillId="4" borderId="4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5" fontId="20" fillId="4" borderId="2" xfId="1" applyNumberFormat="1" applyFont="1" applyFill="1" applyBorder="1" applyAlignment="1">
      <alignment horizontal="left" vertical="center"/>
    </xf>
    <xf numFmtId="165" fontId="11" fillId="0" borderId="7" xfId="1" applyNumberFormat="1" applyFont="1" applyFill="1" applyBorder="1" applyAlignment="1">
      <alignment horizontal="right" vertical="center"/>
    </xf>
    <xf numFmtId="165" fontId="11" fillId="0" borderId="9" xfId="1" applyNumberFormat="1" applyFont="1" applyFill="1" applyBorder="1" applyAlignment="1">
      <alignment horizontal="right" vertical="center"/>
    </xf>
    <xf numFmtId="165" fontId="13" fillId="2" borderId="9" xfId="1" applyNumberFormat="1" applyFont="1" applyFill="1" applyBorder="1" applyAlignment="1">
      <alignment horizontal="center" vertical="top"/>
    </xf>
    <xf numFmtId="165" fontId="13" fillId="2" borderId="1" xfId="1" applyNumberFormat="1" applyFont="1" applyFill="1" applyBorder="1" applyAlignment="1">
      <alignment horizontal="center" vertical="top"/>
    </xf>
    <xf numFmtId="165" fontId="13" fillId="2" borderId="7" xfId="1" applyNumberFormat="1" applyFont="1" applyFill="1" applyBorder="1" applyAlignment="1">
      <alignment horizontal="center" vertical="top"/>
    </xf>
    <xf numFmtId="165" fontId="22" fillId="9" borderId="1" xfId="1" applyNumberFormat="1" applyFont="1" applyFill="1" applyBorder="1" applyAlignment="1">
      <alignment horizontal="left"/>
    </xf>
    <xf numFmtId="165" fontId="6" fillId="0" borderId="6" xfId="1" applyNumberFormat="1" applyFont="1" applyFill="1" applyBorder="1" applyAlignment="1">
      <alignment horizontal="left" vertical="center" wrapText="1"/>
    </xf>
    <xf numFmtId="165" fontId="6" fillId="0" borderId="11" xfId="1" applyNumberFormat="1" applyFont="1" applyFill="1" applyBorder="1" applyAlignment="1">
      <alignment horizontal="left" vertical="center" wrapText="1"/>
    </xf>
    <xf numFmtId="165" fontId="6" fillId="0" borderId="10" xfId="1" applyNumberFormat="1" applyFont="1" applyFill="1" applyBorder="1" applyAlignment="1">
      <alignment horizontal="left" vertical="center" wrapText="1"/>
    </xf>
    <xf numFmtId="0" fontId="17" fillId="0" borderId="15" xfId="0" applyFont="1" applyBorder="1" applyAlignment="1">
      <alignment vertical="top"/>
    </xf>
    <xf numFmtId="165" fontId="6" fillId="3" borderId="6" xfId="1" applyNumberFormat="1" applyFont="1" applyFill="1" applyBorder="1" applyAlignment="1">
      <alignment horizontal="left" vertical="center" wrapText="1"/>
    </xf>
    <xf numFmtId="165" fontId="6" fillId="3" borderId="11" xfId="1" applyNumberFormat="1" applyFont="1" applyFill="1" applyBorder="1" applyAlignment="1">
      <alignment horizontal="left" vertical="center" wrapText="1"/>
    </xf>
    <xf numFmtId="165" fontId="6" fillId="3" borderId="10" xfId="1" applyNumberFormat="1" applyFont="1" applyFill="1" applyBorder="1" applyAlignment="1">
      <alignment horizontal="left" vertical="center" wrapText="1"/>
    </xf>
    <xf numFmtId="165" fontId="11" fillId="3" borderId="7" xfId="1" applyNumberFormat="1" applyFont="1" applyFill="1" applyBorder="1" applyAlignment="1">
      <alignment horizontal="left" vertical="center"/>
    </xf>
    <xf numFmtId="165" fontId="11" fillId="3" borderId="9" xfId="1" applyNumberFormat="1" applyFont="1" applyFill="1" applyBorder="1" applyAlignment="1">
      <alignment horizontal="left" vertical="center"/>
    </xf>
    <xf numFmtId="165" fontId="6" fillId="3" borderId="6" xfId="1" applyNumberFormat="1" applyFont="1" applyFill="1" applyBorder="1" applyAlignment="1">
      <alignment horizontal="left" vertical="center"/>
    </xf>
    <xf numFmtId="165" fontId="6" fillId="3" borderId="11" xfId="1" applyNumberFormat="1" applyFont="1" applyFill="1" applyBorder="1" applyAlignment="1">
      <alignment horizontal="left" vertical="center"/>
    </xf>
    <xf numFmtId="165" fontId="6" fillId="3" borderId="10" xfId="1" applyNumberFormat="1" applyFont="1" applyFill="1" applyBorder="1" applyAlignment="1">
      <alignment horizontal="left" vertical="center"/>
    </xf>
    <xf numFmtId="165" fontId="6" fillId="0" borderId="6" xfId="1" applyNumberFormat="1" applyFont="1" applyBorder="1" applyAlignment="1">
      <alignment horizontal="left" vertical="center"/>
    </xf>
    <xf numFmtId="165" fontId="6" fillId="0" borderId="10" xfId="1" applyNumberFormat="1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5" fontId="11" fillId="2" borderId="7" xfId="1" applyNumberFormat="1" applyFont="1" applyFill="1" applyBorder="1" applyAlignment="1">
      <alignment horizontal="left"/>
    </xf>
    <xf numFmtId="165" fontId="11" fillId="2" borderId="9" xfId="1" applyNumberFormat="1" applyFont="1" applyFill="1" applyBorder="1" applyAlignment="1">
      <alignment horizontal="left"/>
    </xf>
    <xf numFmtId="0" fontId="24" fillId="0" borderId="6" xfId="0" applyNumberFormat="1" applyFont="1" applyBorder="1" applyAlignment="1">
      <alignment horizontal="left" vertical="center"/>
    </xf>
    <xf numFmtId="0" fontId="24" fillId="0" borderId="11" xfId="0" applyNumberFormat="1" applyFont="1" applyBorder="1" applyAlignment="1">
      <alignment horizontal="left" vertical="center"/>
    </xf>
    <xf numFmtId="0" fontId="24" fillId="0" borderId="10" xfId="0" applyNumberFormat="1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165" fontId="6" fillId="0" borderId="11" xfId="1" applyNumberFormat="1" applyFont="1" applyBorder="1" applyAlignment="1">
      <alignment horizontal="left" vertical="center"/>
    </xf>
    <xf numFmtId="0" fontId="13" fillId="0" borderId="9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3" fillId="0" borderId="7" xfId="0" applyFont="1" applyBorder="1" applyAlignment="1">
      <alignment horizontal="right" vertical="center"/>
    </xf>
    <xf numFmtId="165" fontId="15" fillId="3" borderId="6" xfId="1" applyNumberFormat="1" applyFont="1" applyFill="1" applyBorder="1" applyAlignment="1">
      <alignment horizontal="left"/>
    </xf>
    <xf numFmtId="165" fontId="15" fillId="3" borderId="10" xfId="1" applyNumberFormat="1" applyFont="1" applyFill="1" applyBorder="1" applyAlignment="1">
      <alignment horizontal="left"/>
    </xf>
    <xf numFmtId="165" fontId="6" fillId="3" borderId="13" xfId="1" applyNumberFormat="1" applyFont="1" applyFill="1" applyBorder="1" applyAlignment="1">
      <alignment horizontal="left" vertical="center" wrapText="1"/>
    </xf>
    <xf numFmtId="165" fontId="6" fillId="3" borderId="14" xfId="1" applyNumberFormat="1" applyFont="1" applyFill="1" applyBorder="1" applyAlignment="1">
      <alignment horizontal="left" vertical="center" wrapText="1"/>
    </xf>
    <xf numFmtId="165" fontId="11" fillId="3" borderId="7" xfId="1" applyNumberFormat="1" applyFont="1" applyFill="1" applyBorder="1" applyAlignment="1">
      <alignment horizontal="left"/>
    </xf>
    <xf numFmtId="165" fontId="11" fillId="3" borderId="9" xfId="1" applyNumberFormat="1" applyFont="1" applyFill="1" applyBorder="1" applyAlignment="1">
      <alignment horizontal="left"/>
    </xf>
    <xf numFmtId="165" fontId="11" fillId="0" borderId="7" xfId="1" applyNumberFormat="1" applyFont="1" applyFill="1" applyBorder="1" applyAlignment="1">
      <alignment horizontal="left" vertical="center"/>
    </xf>
    <xf numFmtId="165" fontId="11" fillId="0" borderId="9" xfId="1" applyNumberFormat="1" applyFont="1" applyFill="1" applyBorder="1" applyAlignment="1">
      <alignment horizontal="left" vertical="center"/>
    </xf>
    <xf numFmtId="165" fontId="14" fillId="3" borderId="7" xfId="1" applyNumberFormat="1" applyFont="1" applyFill="1" applyBorder="1" applyAlignment="1">
      <alignment horizontal="left" vertical="center" wrapText="1"/>
    </xf>
    <xf numFmtId="165" fontId="14" fillId="3" borderId="9" xfId="1" applyNumberFormat="1" applyFont="1" applyFill="1" applyBorder="1" applyAlignment="1">
      <alignment horizontal="left" vertical="center" wrapText="1"/>
    </xf>
    <xf numFmtId="165" fontId="11" fillId="2" borderId="7" xfId="1" applyNumberFormat="1" applyFont="1" applyFill="1" applyBorder="1" applyAlignment="1">
      <alignment horizontal="left" vertical="center"/>
    </xf>
    <xf numFmtId="165" fontId="11" fillId="2" borderId="9" xfId="1" applyNumberFormat="1" applyFont="1" applyFill="1" applyBorder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165" fontId="7" fillId="7" borderId="7" xfId="1" applyNumberFormat="1" applyFont="1" applyFill="1" applyBorder="1" applyAlignment="1">
      <alignment horizontal="center" vertical="center" wrapText="1"/>
    </xf>
    <xf numFmtId="165" fontId="7" fillId="7" borderId="9" xfId="1" applyNumberFormat="1" applyFont="1" applyFill="1" applyBorder="1" applyAlignment="1">
      <alignment horizontal="center" vertical="center" wrapText="1"/>
    </xf>
    <xf numFmtId="165" fontId="5" fillId="3" borderId="6" xfId="1" applyNumberFormat="1" applyFont="1" applyFill="1" applyBorder="1" applyAlignment="1">
      <alignment horizontal="left" vertical="center" wrapText="1"/>
    </xf>
    <xf numFmtId="165" fontId="5" fillId="3" borderId="10" xfId="1" applyNumberFormat="1" applyFont="1" applyFill="1" applyBorder="1" applyAlignment="1">
      <alignment horizontal="left" vertical="center" wrapText="1"/>
    </xf>
    <xf numFmtId="165" fontId="5" fillId="3" borderId="6" xfId="2" applyNumberFormat="1" applyFont="1" applyFill="1" applyBorder="1" applyAlignment="1">
      <alignment horizontal="left" vertical="center"/>
    </xf>
    <xf numFmtId="165" fontId="5" fillId="3" borderId="10" xfId="2" applyNumberFormat="1" applyFont="1" applyFill="1" applyBorder="1" applyAlignment="1">
      <alignment horizontal="left" vertical="center"/>
    </xf>
    <xf numFmtId="165" fontId="5" fillId="3" borderId="6" xfId="1" applyNumberFormat="1" applyFont="1" applyFill="1" applyBorder="1" applyAlignment="1">
      <alignment horizontal="left" vertical="center"/>
    </xf>
    <xf numFmtId="165" fontId="5" fillId="3" borderId="11" xfId="1" applyNumberFormat="1" applyFont="1" applyFill="1" applyBorder="1" applyAlignment="1">
      <alignment horizontal="left" vertical="center"/>
    </xf>
    <xf numFmtId="165" fontId="5" fillId="3" borderId="10" xfId="1" applyNumberFormat="1" applyFont="1" applyFill="1" applyBorder="1" applyAlignment="1">
      <alignment horizontal="left" vertical="center"/>
    </xf>
    <xf numFmtId="165" fontId="5" fillId="3" borderId="11" xfId="1" applyNumberFormat="1" applyFont="1" applyFill="1" applyBorder="1" applyAlignment="1">
      <alignment horizontal="left" vertical="center" wrapText="1"/>
    </xf>
    <xf numFmtId="165" fontId="5" fillId="3" borderId="6" xfId="1" applyNumberFormat="1" applyFont="1" applyFill="1" applyBorder="1" applyAlignment="1">
      <alignment horizontal="left" vertical="top" wrapText="1"/>
    </xf>
    <xf numFmtId="165" fontId="5" fillId="3" borderId="11" xfId="1" applyNumberFormat="1" applyFont="1" applyFill="1" applyBorder="1" applyAlignment="1">
      <alignment horizontal="left" vertical="top" wrapText="1"/>
    </xf>
    <xf numFmtId="165" fontId="5" fillId="3" borderId="10" xfId="1" applyNumberFormat="1" applyFont="1" applyFill="1" applyBorder="1" applyAlignment="1">
      <alignment horizontal="left" vertical="top" wrapText="1"/>
    </xf>
    <xf numFmtId="165" fontId="5" fillId="0" borderId="6" xfId="1" applyNumberFormat="1" applyFont="1" applyFill="1" applyBorder="1" applyAlignment="1">
      <alignment horizontal="left" vertical="center"/>
    </xf>
    <xf numFmtId="165" fontId="5" fillId="0" borderId="11" xfId="1" applyNumberFormat="1" applyFont="1" applyFill="1" applyBorder="1" applyAlignment="1">
      <alignment horizontal="left" vertical="center"/>
    </xf>
    <xf numFmtId="165" fontId="5" fillId="0" borderId="10" xfId="1" applyNumberFormat="1" applyFont="1" applyFill="1" applyBorder="1" applyAlignment="1">
      <alignment horizontal="left" vertical="center"/>
    </xf>
    <xf numFmtId="165" fontId="22" fillId="4" borderId="6" xfId="1" applyNumberFormat="1" applyFont="1" applyFill="1" applyBorder="1" applyAlignment="1">
      <alignment horizontal="left" vertical="center"/>
    </xf>
    <xf numFmtId="165" fontId="22" fillId="4" borderId="10" xfId="1" applyNumberFormat="1" applyFont="1" applyFill="1" applyBorder="1" applyAlignment="1">
      <alignment horizontal="left" vertical="center"/>
    </xf>
    <xf numFmtId="165" fontId="22" fillId="4" borderId="7" xfId="1" applyNumberFormat="1" applyFont="1" applyFill="1" applyBorder="1" applyAlignment="1">
      <alignment horizontal="center" vertical="center"/>
    </xf>
    <xf numFmtId="165" fontId="22" fillId="4" borderId="8" xfId="1" applyNumberFormat="1" applyFont="1" applyFill="1" applyBorder="1" applyAlignment="1">
      <alignment horizontal="center" vertical="center"/>
    </xf>
    <xf numFmtId="165" fontId="22" fillId="4" borderId="9" xfId="1" applyNumberFormat="1" applyFont="1" applyFill="1" applyBorder="1" applyAlignment="1">
      <alignment horizontal="center" vertical="center"/>
    </xf>
    <xf numFmtId="165" fontId="5" fillId="0" borderId="6" xfId="1" applyNumberFormat="1" applyFont="1" applyFill="1" applyBorder="1" applyAlignment="1">
      <alignment horizontal="left" vertical="center" wrapText="1"/>
    </xf>
    <xf numFmtId="165" fontId="5" fillId="0" borderId="11" xfId="1" applyNumberFormat="1" applyFont="1" applyFill="1" applyBorder="1" applyAlignment="1">
      <alignment horizontal="left" vertical="center" wrapText="1"/>
    </xf>
    <xf numFmtId="0" fontId="8" fillId="0" borderId="0" xfId="0" applyFont="1" applyBorder="1"/>
    <xf numFmtId="165" fontId="3" fillId="5" borderId="1" xfId="1" applyNumberFormat="1" applyFont="1" applyFill="1" applyBorder="1" applyAlignment="1">
      <alignment horizontal="right" vertical="center"/>
    </xf>
    <xf numFmtId="0" fontId="22" fillId="8" borderId="7" xfId="0" applyFont="1" applyFill="1" applyBorder="1" applyAlignment="1">
      <alignment horizontal="right" vertical="center"/>
    </xf>
    <xf numFmtId="0" fontId="22" fillId="8" borderId="9" xfId="0" applyFont="1" applyFill="1" applyBorder="1" applyAlignment="1">
      <alignment horizontal="right" vertical="center"/>
    </xf>
    <xf numFmtId="165" fontId="20" fillId="4" borderId="3" xfId="1" applyNumberFormat="1" applyFont="1" applyFill="1" applyBorder="1" applyAlignment="1">
      <alignment horizontal="right" vertical="center" wrapText="1"/>
    </xf>
    <xf numFmtId="165" fontId="20" fillId="4" borderId="4" xfId="1" applyNumberFormat="1" applyFont="1" applyFill="1" applyBorder="1" applyAlignment="1">
      <alignment horizontal="right" vertical="center" wrapTex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/>
    <xf numFmtId="166" fontId="2" fillId="3" borderId="1" xfId="1" applyNumberFormat="1" applyFont="1" applyFill="1" applyBorder="1" applyAlignment="1">
      <alignment horizontal="center" vertical="center"/>
    </xf>
  </cellXfs>
  <cellStyles count="3">
    <cellStyle name="Millares 2" xfId="1"/>
    <cellStyle name="Millares 2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2101215</xdr:colOff>
      <xdr:row>0</xdr:row>
      <xdr:rowOff>219075</xdr:rowOff>
    </xdr:from>
    <xdr:ext cx="5504510" cy="1419225"/>
    <xdr:sp macro="" textlink="">
      <xdr:nvSpPr>
        <xdr:cNvPr id="6" name="5 CuadroTexto"/>
        <xdr:cNvSpPr txBox="1"/>
      </xdr:nvSpPr>
      <xdr:spPr>
        <a:xfrm>
          <a:off x="2047875" y="219075"/>
          <a:ext cx="553402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>
            <a:lnSpc>
              <a:spcPts val="2700"/>
            </a:lnSpc>
          </a:pPr>
          <a:r>
            <a:rPr lang="es-PY" sz="2800" b="1">
              <a:solidFill>
                <a:schemeClr val="bg1"/>
              </a:solidFill>
            </a:rPr>
            <a:t>Egresados por Unidades</a:t>
          </a:r>
          <a:r>
            <a:rPr lang="es-PY" sz="2800" b="1" baseline="0">
              <a:solidFill>
                <a:schemeClr val="bg1"/>
              </a:solidFill>
            </a:rPr>
            <a:t> Académicas</a:t>
          </a:r>
          <a:endParaRPr lang="es-PY" sz="2800" b="1">
            <a:solidFill>
              <a:schemeClr val="bg1"/>
            </a:solidFill>
          </a:endParaRPr>
        </a:p>
        <a:p>
          <a:pPr algn="ctr"/>
          <a:r>
            <a:rPr lang="es-PY" sz="2800" b="1">
              <a:solidFill>
                <a:schemeClr val="bg1"/>
              </a:solidFill>
            </a:rPr>
            <a:t>Periodo 2021 - 2025</a:t>
          </a:r>
        </a:p>
      </xdr:txBody>
    </xdr:sp>
    <xdr:clientData/>
  </xdr:oneCellAnchor>
  <xdr:twoCellAnchor editAs="oneCell">
    <xdr:from>
      <xdr:col>0</xdr:col>
      <xdr:colOff>207645</xdr:colOff>
      <xdr:row>0</xdr:row>
      <xdr:rowOff>85726</xdr:rowOff>
    </xdr:from>
    <xdr:to>
      <xdr:col>0</xdr:col>
      <xdr:colOff>1893092</xdr:colOff>
      <xdr:row>4</xdr:row>
      <xdr:rowOff>398057</xdr:rowOff>
    </xdr:to>
    <xdr:pic>
      <xdr:nvPicPr>
        <xdr:cNvPr id="7" name="6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200025" y="85726"/>
          <a:ext cx="1647825" cy="1638300"/>
        </a:xfrm>
        <a:prstGeom prst="ellipse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58064</xdr:colOff>
      <xdr:row>1</xdr:row>
      <xdr:rowOff>2932</xdr:rowOff>
    </xdr:from>
    <xdr:ext cx="5446384" cy="1473889"/>
    <xdr:sp macro="" textlink="">
      <xdr:nvSpPr>
        <xdr:cNvPr id="2" name="1 CuadroTexto"/>
        <xdr:cNvSpPr txBox="1"/>
      </xdr:nvSpPr>
      <xdr:spPr>
        <a:xfrm>
          <a:off x="2134514" y="178104"/>
          <a:ext cx="5446384" cy="146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s-PY" sz="2800" b="1">
              <a:solidFill>
                <a:schemeClr val="bg1"/>
              </a:solidFill>
            </a:rPr>
            <a:t>Egresados por Unidad</a:t>
          </a:r>
          <a:r>
            <a:rPr lang="es-PY" sz="2800" b="1" baseline="0">
              <a:solidFill>
                <a:schemeClr val="bg1"/>
              </a:solidFill>
            </a:rPr>
            <a:t> Académica,</a:t>
          </a:r>
          <a:r>
            <a:rPr lang="es-PY" sz="2800" b="1">
              <a:solidFill>
                <a:schemeClr val="bg1"/>
              </a:solidFill>
            </a:rPr>
            <a:t> Carreras y Sedes</a:t>
          </a:r>
        </a:p>
        <a:p>
          <a:pPr algn="ctr"/>
          <a:r>
            <a:rPr lang="es-PY" sz="2800" b="1">
              <a:solidFill>
                <a:schemeClr val="bg1"/>
              </a:solidFill>
            </a:rPr>
            <a:t>Periodo 2021</a:t>
          </a:r>
          <a:r>
            <a:rPr lang="es-PY" sz="2800" b="1" baseline="0">
              <a:solidFill>
                <a:schemeClr val="bg1"/>
              </a:solidFill>
            </a:rPr>
            <a:t> </a:t>
          </a:r>
          <a:r>
            <a:rPr lang="es-PY" sz="2800" b="1">
              <a:solidFill>
                <a:schemeClr val="bg1"/>
              </a:solidFill>
            </a:rPr>
            <a:t>- 2025</a:t>
          </a:r>
        </a:p>
      </xdr:txBody>
    </xdr:sp>
    <xdr:clientData/>
  </xdr:oneCellAnchor>
  <xdr:twoCellAnchor editAs="oneCell">
    <xdr:from>
      <xdr:col>0</xdr:col>
      <xdr:colOff>208853</xdr:colOff>
      <xdr:row>0</xdr:row>
      <xdr:rowOff>59459</xdr:rowOff>
    </xdr:from>
    <xdr:to>
      <xdr:col>1</xdr:col>
      <xdr:colOff>108909</xdr:colOff>
      <xdr:row>4</xdr:row>
      <xdr:rowOff>323827</xdr:rowOff>
    </xdr:to>
    <xdr:pic>
      <xdr:nvPicPr>
        <xdr:cNvPr id="3" name="3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201233" y="67079"/>
          <a:ext cx="1570417" cy="1428347"/>
        </a:xfrm>
        <a:prstGeom prst="ellipse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435254</xdr:colOff>
      <xdr:row>0</xdr:row>
      <xdr:rowOff>130479</xdr:rowOff>
    </xdr:from>
    <xdr:ext cx="4847311" cy="1330891"/>
    <xdr:sp macro="" textlink="">
      <xdr:nvSpPr>
        <xdr:cNvPr id="2" name="1 CuadroTexto"/>
        <xdr:cNvSpPr txBox="1"/>
      </xdr:nvSpPr>
      <xdr:spPr>
        <a:xfrm>
          <a:off x="1448714" y="130479"/>
          <a:ext cx="4847311" cy="13308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s-PY" sz="2600" b="1">
              <a:solidFill>
                <a:schemeClr val="bg1"/>
              </a:solidFill>
            </a:rPr>
            <a:t>Egresados por Carreras y Sedes</a:t>
          </a:r>
        </a:p>
        <a:p>
          <a:pPr algn="ctr"/>
          <a:r>
            <a:rPr lang="es-PY" sz="2600" b="1">
              <a:solidFill>
                <a:schemeClr val="bg1"/>
              </a:solidFill>
            </a:rPr>
            <a:t>Periodo 2021- 2025</a:t>
          </a:r>
        </a:p>
      </xdr:txBody>
    </xdr:sp>
    <xdr:clientData/>
  </xdr:oneCellAnchor>
  <xdr:twoCellAnchor editAs="oneCell">
    <xdr:from>
      <xdr:col>0</xdr:col>
      <xdr:colOff>85725</xdr:colOff>
      <xdr:row>0</xdr:row>
      <xdr:rowOff>59458</xdr:rowOff>
    </xdr:from>
    <xdr:to>
      <xdr:col>1</xdr:col>
      <xdr:colOff>557939</xdr:colOff>
      <xdr:row>0</xdr:row>
      <xdr:rowOff>1602105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85725" y="67078"/>
          <a:ext cx="1485900" cy="1542647"/>
        </a:xfrm>
        <a:prstGeom prst="ellipse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view="pageBreakPreview" topLeftCell="A6" zoomScale="110" zoomScaleNormal="80" zoomScaleSheetLayoutView="110" workbookViewId="0">
      <selection activeCell="F26" sqref="F26:F27"/>
    </sheetView>
  </sheetViews>
  <sheetFormatPr baseColWidth="10" defaultColWidth="11.44140625" defaultRowHeight="13.8" x14ac:dyDescent="0.25"/>
  <cols>
    <col min="1" max="1" width="44.6640625" style="1" customWidth="1"/>
    <col min="2" max="6" width="11.44140625" style="70" customWidth="1"/>
    <col min="7" max="7" width="14.44140625" style="70" customWidth="1"/>
    <col min="8" max="8" width="15.88671875" style="179" customWidth="1"/>
    <col min="9" max="9" width="0.33203125" style="1" customWidth="1"/>
    <col min="10" max="16384" width="11.44140625" style="1"/>
  </cols>
  <sheetData>
    <row r="1" spans="1:11" ht="27" customHeight="1" x14ac:dyDescent="0.25">
      <c r="A1" s="93"/>
      <c r="B1" s="93"/>
      <c r="C1" s="93"/>
      <c r="D1" s="93"/>
      <c r="E1" s="93"/>
      <c r="F1" s="93"/>
      <c r="G1" s="93"/>
      <c r="H1" s="93"/>
    </row>
    <row r="2" spans="1:11" ht="14.25" customHeight="1" x14ac:dyDescent="0.25">
      <c r="A2" s="93"/>
      <c r="B2" s="93"/>
      <c r="C2" s="93"/>
      <c r="D2" s="93"/>
      <c r="E2" s="93"/>
      <c r="F2" s="93"/>
      <c r="G2" s="93"/>
      <c r="H2" s="93"/>
    </row>
    <row r="3" spans="1:11" x14ac:dyDescent="0.25">
      <c r="A3" s="93"/>
      <c r="B3" s="93"/>
      <c r="C3" s="93"/>
      <c r="D3" s="93"/>
      <c r="E3" s="93"/>
      <c r="F3" s="93"/>
      <c r="G3" s="93"/>
      <c r="H3" s="93"/>
    </row>
    <row r="4" spans="1:11" ht="50.1" customHeight="1" x14ac:dyDescent="0.25">
      <c r="A4" s="93"/>
      <c r="B4" s="93"/>
      <c r="C4" s="93"/>
      <c r="D4" s="93"/>
      <c r="E4" s="93"/>
      <c r="F4" s="93"/>
      <c r="G4" s="93"/>
      <c r="H4" s="93"/>
    </row>
    <row r="5" spans="1:11" ht="50.1" customHeight="1" x14ac:dyDescent="0.25">
      <c r="A5" s="94"/>
      <c r="B5" s="94"/>
      <c r="C5" s="94"/>
      <c r="D5" s="94"/>
      <c r="E5" s="94"/>
      <c r="F5" s="94"/>
      <c r="G5" s="94"/>
      <c r="H5" s="94"/>
    </row>
    <row r="6" spans="1:11" ht="26.25" customHeight="1" x14ac:dyDescent="0.25">
      <c r="A6" s="98" t="s">
        <v>19</v>
      </c>
      <c r="B6" s="98"/>
      <c r="C6" s="98"/>
      <c r="D6" s="98"/>
      <c r="E6" s="98"/>
      <c r="F6" s="98"/>
      <c r="G6" s="98"/>
      <c r="H6" s="98"/>
    </row>
    <row r="7" spans="1:11" ht="17.399999999999999" x14ac:dyDescent="0.3">
      <c r="A7" s="99" t="s">
        <v>13</v>
      </c>
      <c r="B7" s="95" t="s">
        <v>18</v>
      </c>
      <c r="C7" s="95"/>
      <c r="D7" s="95"/>
      <c r="E7" s="95"/>
      <c r="F7" s="95"/>
      <c r="G7" s="96" t="s">
        <v>15</v>
      </c>
      <c r="H7" s="177" t="s">
        <v>12</v>
      </c>
    </row>
    <row r="8" spans="1:11" ht="17.399999999999999" x14ac:dyDescent="0.25">
      <c r="A8" s="99" t="s">
        <v>11</v>
      </c>
      <c r="B8" s="9">
        <v>2021</v>
      </c>
      <c r="C8" s="9">
        <v>2022</v>
      </c>
      <c r="D8" s="9">
        <v>2023</v>
      </c>
      <c r="E8" s="9">
        <v>2024</v>
      </c>
      <c r="F8" s="9">
        <v>2025</v>
      </c>
      <c r="G8" s="97"/>
      <c r="H8" s="178"/>
    </row>
    <row r="9" spans="1:11" ht="20.100000000000001" customHeight="1" x14ac:dyDescent="0.25">
      <c r="A9" s="5" t="s">
        <v>5</v>
      </c>
      <c r="B9" s="6">
        <v>1707</v>
      </c>
      <c r="C9" s="6">
        <v>2040</v>
      </c>
      <c r="D9" s="6">
        <v>1592</v>
      </c>
      <c r="E9" s="6">
        <v>1470</v>
      </c>
      <c r="F9" s="6">
        <v>573</v>
      </c>
      <c r="G9" s="6">
        <f>AVERAGE(B9:F9)</f>
        <v>1476.4</v>
      </c>
      <c r="H9" s="181">
        <f>+(G9/$G$23)*100</f>
        <v>29.098506050691793</v>
      </c>
    </row>
    <row r="10" spans="1:11" ht="20.100000000000001" customHeight="1" x14ac:dyDescent="0.25">
      <c r="A10" s="3" t="s">
        <v>2</v>
      </c>
      <c r="B10" s="6">
        <v>275</v>
      </c>
      <c r="C10" s="6">
        <v>260</v>
      </c>
      <c r="D10" s="6">
        <v>223</v>
      </c>
      <c r="E10" s="6">
        <v>220</v>
      </c>
      <c r="F10" s="6">
        <v>209</v>
      </c>
      <c r="G10" s="6">
        <f t="shared" ref="G10:G22" si="0">AVERAGE(B10:F10)</f>
        <v>237.4</v>
      </c>
      <c r="H10" s="181">
        <f t="shared" ref="H10:H23" si="1">+(G10/$G$23)*100</f>
        <v>4.6789388623911066</v>
      </c>
      <c r="K10" s="180"/>
    </row>
    <row r="11" spans="1:11" ht="20.100000000000001" customHeight="1" x14ac:dyDescent="0.25">
      <c r="A11" s="3" t="s">
        <v>6</v>
      </c>
      <c r="B11" s="6">
        <v>94</v>
      </c>
      <c r="C11" s="6">
        <v>109</v>
      </c>
      <c r="D11" s="6">
        <v>191</v>
      </c>
      <c r="E11" s="6">
        <v>257</v>
      </c>
      <c r="F11" s="6">
        <v>265</v>
      </c>
      <c r="G11" s="6">
        <f t="shared" si="0"/>
        <v>183.2</v>
      </c>
      <c r="H11" s="181">
        <f t="shared" si="1"/>
        <v>3.6107059797390511</v>
      </c>
      <c r="K11" s="180"/>
    </row>
    <row r="12" spans="1:11" ht="20.100000000000001" customHeight="1" x14ac:dyDescent="0.25">
      <c r="A12" s="3" t="s">
        <v>9</v>
      </c>
      <c r="B12" s="7">
        <v>1029</v>
      </c>
      <c r="C12" s="7">
        <v>1440</v>
      </c>
      <c r="D12" s="7">
        <v>1084</v>
      </c>
      <c r="E12" s="7">
        <v>687</v>
      </c>
      <c r="F12" s="7">
        <v>881</v>
      </c>
      <c r="G12" s="6">
        <f t="shared" si="0"/>
        <v>1024.2</v>
      </c>
      <c r="H12" s="181">
        <f t="shared" si="1"/>
        <v>20.186053845244196</v>
      </c>
      <c r="K12" s="180"/>
    </row>
    <row r="13" spans="1:11" ht="20.100000000000001" customHeight="1" x14ac:dyDescent="0.25">
      <c r="A13" s="3" t="s">
        <v>7</v>
      </c>
      <c r="B13" s="6">
        <v>68</v>
      </c>
      <c r="C13" s="6">
        <v>57</v>
      </c>
      <c r="D13" s="6">
        <v>46</v>
      </c>
      <c r="E13" s="6">
        <v>47</v>
      </c>
      <c r="F13" s="6">
        <v>67</v>
      </c>
      <c r="G13" s="6">
        <f t="shared" si="0"/>
        <v>57</v>
      </c>
      <c r="H13" s="181">
        <f t="shared" si="1"/>
        <v>1.1234183452244866</v>
      </c>
      <c r="K13" s="180"/>
    </row>
    <row r="14" spans="1:11" ht="20.100000000000001" customHeight="1" x14ac:dyDescent="0.25">
      <c r="A14" s="3" t="s">
        <v>3</v>
      </c>
      <c r="B14" s="6">
        <v>118</v>
      </c>
      <c r="C14" s="6">
        <v>213</v>
      </c>
      <c r="D14" s="6">
        <v>184</v>
      </c>
      <c r="E14" s="6">
        <v>148</v>
      </c>
      <c r="F14" s="6">
        <v>160</v>
      </c>
      <c r="G14" s="6">
        <f t="shared" si="0"/>
        <v>164.6</v>
      </c>
      <c r="H14" s="181">
        <f t="shared" si="1"/>
        <v>3.2441168355079029</v>
      </c>
      <c r="K14" s="180"/>
    </row>
    <row r="15" spans="1:11" ht="20.100000000000001" customHeight="1" x14ac:dyDescent="0.25">
      <c r="A15" s="4" t="s">
        <v>10</v>
      </c>
      <c r="B15" s="6">
        <v>429</v>
      </c>
      <c r="C15" s="6">
        <v>300</v>
      </c>
      <c r="D15" s="6">
        <v>409</v>
      </c>
      <c r="E15" s="6">
        <v>486</v>
      </c>
      <c r="F15" s="6">
        <v>397</v>
      </c>
      <c r="G15" s="6">
        <f t="shared" si="0"/>
        <v>404.2</v>
      </c>
      <c r="H15" s="181">
        <f t="shared" si="1"/>
        <v>7.9664157042059198</v>
      </c>
      <c r="K15" s="180"/>
    </row>
    <row r="16" spans="1:11" ht="20.100000000000001" customHeight="1" x14ac:dyDescent="0.25">
      <c r="A16" s="3" t="s">
        <v>0</v>
      </c>
      <c r="B16" s="6">
        <v>195</v>
      </c>
      <c r="C16" s="6">
        <v>240</v>
      </c>
      <c r="D16" s="6">
        <v>95</v>
      </c>
      <c r="E16" s="6">
        <v>235</v>
      </c>
      <c r="F16" s="6">
        <v>165</v>
      </c>
      <c r="G16" s="6">
        <f t="shared" si="0"/>
        <v>186</v>
      </c>
      <c r="H16" s="181">
        <f t="shared" si="1"/>
        <v>3.6658914423114823</v>
      </c>
      <c r="K16" s="180"/>
    </row>
    <row r="17" spans="1:11" ht="20.100000000000001" customHeight="1" x14ac:dyDescent="0.25">
      <c r="A17" s="3" t="s">
        <v>4</v>
      </c>
      <c r="B17" s="6">
        <v>323</v>
      </c>
      <c r="C17" s="6">
        <v>321</v>
      </c>
      <c r="D17" s="6">
        <v>445</v>
      </c>
      <c r="E17" s="6">
        <v>537</v>
      </c>
      <c r="F17" s="6">
        <v>202</v>
      </c>
      <c r="G17" s="6">
        <f t="shared" si="0"/>
        <v>365.6</v>
      </c>
      <c r="H17" s="181">
        <f t="shared" si="1"/>
        <v>7.2056446844574085</v>
      </c>
      <c r="K17" s="180"/>
    </row>
    <row r="18" spans="1:11" ht="20.100000000000001" customHeight="1" x14ac:dyDescent="0.25">
      <c r="A18" s="4" t="s">
        <v>14</v>
      </c>
      <c r="B18" s="8">
        <v>203</v>
      </c>
      <c r="C18" s="8">
        <v>287</v>
      </c>
      <c r="D18" s="8">
        <v>247</v>
      </c>
      <c r="E18" s="8">
        <v>280</v>
      </c>
      <c r="F18" s="8">
        <v>276</v>
      </c>
      <c r="G18" s="6">
        <f t="shared" si="0"/>
        <v>258.60000000000002</v>
      </c>
      <c r="H18" s="181">
        <f t="shared" si="1"/>
        <v>5.0967716504395133</v>
      </c>
      <c r="K18" s="180"/>
    </row>
    <row r="19" spans="1:11" ht="20.100000000000001" customHeight="1" x14ac:dyDescent="0.25">
      <c r="A19" s="4" t="s">
        <v>8</v>
      </c>
      <c r="B19" s="6">
        <v>202</v>
      </c>
      <c r="C19" s="6">
        <v>177</v>
      </c>
      <c r="D19" s="6">
        <v>150</v>
      </c>
      <c r="E19" s="6">
        <v>294</v>
      </c>
      <c r="F19" s="6">
        <v>412</v>
      </c>
      <c r="G19" s="6">
        <f t="shared" si="0"/>
        <v>247</v>
      </c>
      <c r="H19" s="181">
        <f t="shared" si="1"/>
        <v>4.8681461626394418</v>
      </c>
      <c r="K19" s="180"/>
    </row>
    <row r="20" spans="1:11" ht="20.100000000000001" customHeight="1" x14ac:dyDescent="0.25">
      <c r="A20" s="4" t="s">
        <v>1</v>
      </c>
      <c r="B20" s="6">
        <v>266</v>
      </c>
      <c r="C20" s="6">
        <v>199</v>
      </c>
      <c r="D20" s="6">
        <v>176</v>
      </c>
      <c r="E20" s="6">
        <v>176</v>
      </c>
      <c r="F20" s="6">
        <v>188</v>
      </c>
      <c r="G20" s="6">
        <f t="shared" si="0"/>
        <v>201</v>
      </c>
      <c r="H20" s="181">
        <f t="shared" si="1"/>
        <v>3.9615278489495052</v>
      </c>
      <c r="K20" s="180"/>
    </row>
    <row r="21" spans="1:11" ht="20.100000000000001" customHeight="1" x14ac:dyDescent="0.25">
      <c r="A21" s="4" t="s">
        <v>17</v>
      </c>
      <c r="B21" s="6">
        <v>189</v>
      </c>
      <c r="C21" s="6">
        <v>230</v>
      </c>
      <c r="D21" s="6">
        <v>255</v>
      </c>
      <c r="E21" s="6">
        <v>174</v>
      </c>
      <c r="F21" s="6">
        <v>248</v>
      </c>
      <c r="G21" s="6">
        <f t="shared" si="0"/>
        <v>219.2</v>
      </c>
      <c r="H21" s="181">
        <f t="shared" si="1"/>
        <v>4.3202333556703065</v>
      </c>
      <c r="K21" s="180"/>
    </row>
    <row r="22" spans="1:11" ht="20.100000000000001" customHeight="1" x14ac:dyDescent="0.25">
      <c r="A22" s="4" t="s">
        <v>16</v>
      </c>
      <c r="B22" s="7">
        <v>10</v>
      </c>
      <c r="C22" s="7">
        <v>44</v>
      </c>
      <c r="D22" s="7">
        <v>27</v>
      </c>
      <c r="E22" s="7">
        <v>82</v>
      </c>
      <c r="F22" s="7">
        <v>84</v>
      </c>
      <c r="G22" s="6">
        <f t="shared" si="0"/>
        <v>49.4</v>
      </c>
      <c r="H22" s="181">
        <f t="shared" si="1"/>
        <v>0.97362923252788824</v>
      </c>
      <c r="K22" s="180"/>
    </row>
    <row r="23" spans="1:11" ht="22.5" customHeight="1" x14ac:dyDescent="0.25">
      <c r="A23" s="174" t="s">
        <v>152</v>
      </c>
      <c r="B23" s="10">
        <v>5108</v>
      </c>
      <c r="C23" s="10">
        <v>5917</v>
      </c>
      <c r="D23" s="10">
        <v>5124</v>
      </c>
      <c r="E23" s="10">
        <v>5093</v>
      </c>
      <c r="F23" s="10">
        <f>SUM(F9:F22)</f>
        <v>4127</v>
      </c>
      <c r="G23" s="10">
        <f>AVERAGE(B23:F23)</f>
        <v>5073.8</v>
      </c>
      <c r="H23" s="74">
        <f t="shared" si="1"/>
        <v>100</v>
      </c>
      <c r="K23" s="180"/>
    </row>
    <row r="24" spans="1:11" x14ac:dyDescent="0.25">
      <c r="A24" s="173" t="s">
        <v>150</v>
      </c>
    </row>
  </sheetData>
  <mergeCells count="6">
    <mergeCell ref="A1:H5"/>
    <mergeCell ref="B7:F7"/>
    <mergeCell ref="G7:G8"/>
    <mergeCell ref="H7:H8"/>
    <mergeCell ref="A6:H6"/>
    <mergeCell ref="A7:A8"/>
  </mergeCells>
  <pageMargins left="0.70866141732283472" right="0.51181102362204722" top="1.1811023622047245" bottom="0.35433070866141736" header="0.59055118110236227" footer="1.0236220472440944"/>
  <pageSetup paperSize="153" scale="67" fitToHeight="3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9"/>
  <sheetViews>
    <sheetView view="pageBreakPreview" zoomScale="120" zoomScaleNormal="95" zoomScaleSheetLayoutView="120" workbookViewId="0">
      <selection activeCell="G14" sqref="G14"/>
    </sheetView>
  </sheetViews>
  <sheetFormatPr baseColWidth="10" defaultColWidth="11.44140625" defaultRowHeight="13.8" x14ac:dyDescent="0.25"/>
  <cols>
    <col min="1" max="1" width="24.88671875" style="2" customWidth="1"/>
    <col min="2" max="2" width="24" style="1" customWidth="1"/>
    <col min="3" max="3" width="12" style="68" customWidth="1"/>
    <col min="4" max="5" width="12" style="73" customWidth="1"/>
    <col min="6" max="7" width="12" style="68" customWidth="1"/>
    <col min="8" max="16384" width="11.44140625" style="1"/>
  </cols>
  <sheetData>
    <row r="1" spans="1:7" x14ac:dyDescent="0.25">
      <c r="A1" s="93"/>
      <c r="B1" s="93"/>
      <c r="C1" s="93"/>
      <c r="D1" s="93"/>
      <c r="E1" s="93"/>
      <c r="F1" s="93"/>
      <c r="G1" s="93"/>
    </row>
    <row r="2" spans="1:7" x14ac:dyDescent="0.25">
      <c r="A2" s="93"/>
      <c r="B2" s="93"/>
      <c r="C2" s="93"/>
      <c r="D2" s="93"/>
      <c r="E2" s="93"/>
      <c r="F2" s="93"/>
      <c r="G2" s="93"/>
    </row>
    <row r="3" spans="1:7" x14ac:dyDescent="0.25">
      <c r="A3" s="93"/>
      <c r="B3" s="93"/>
      <c r="C3" s="93"/>
      <c r="D3" s="93"/>
      <c r="E3" s="93"/>
      <c r="F3" s="93"/>
      <c r="G3" s="93"/>
    </row>
    <row r="4" spans="1:7" ht="50.1" customHeight="1" x14ac:dyDescent="0.25">
      <c r="A4" s="93"/>
      <c r="B4" s="93"/>
      <c r="C4" s="93"/>
      <c r="D4" s="93"/>
      <c r="E4" s="93"/>
      <c r="F4" s="93"/>
      <c r="G4" s="93"/>
    </row>
    <row r="5" spans="1:7" ht="50.1" customHeight="1" x14ac:dyDescent="0.25">
      <c r="A5" s="93"/>
      <c r="B5" s="93"/>
      <c r="C5" s="93"/>
      <c r="D5" s="93"/>
      <c r="E5" s="93"/>
      <c r="F5" s="93"/>
      <c r="G5" s="93"/>
    </row>
    <row r="6" spans="1:7" ht="18.75" customHeight="1" x14ac:dyDescent="0.45">
      <c r="A6" s="34"/>
      <c r="B6" s="34"/>
      <c r="C6" s="62"/>
      <c r="D6" s="62"/>
      <c r="E6" s="62"/>
      <c r="F6" s="62"/>
      <c r="G6" s="62"/>
    </row>
    <row r="7" spans="1:7" ht="15.6" x14ac:dyDescent="0.3">
      <c r="A7" s="105" t="s">
        <v>5</v>
      </c>
      <c r="B7" s="105"/>
      <c r="C7" s="105"/>
      <c r="D7" s="105"/>
      <c r="E7" s="105"/>
      <c r="F7" s="105"/>
      <c r="G7" s="105"/>
    </row>
    <row r="8" spans="1:7" ht="15.6" x14ac:dyDescent="0.3">
      <c r="A8" s="35" t="s">
        <v>131</v>
      </c>
      <c r="B8" s="35" t="s">
        <v>132</v>
      </c>
      <c r="C8" s="63">
        <v>2021</v>
      </c>
      <c r="D8" s="63">
        <v>2022</v>
      </c>
      <c r="E8" s="63">
        <v>2023</v>
      </c>
      <c r="F8" s="63">
        <v>2024</v>
      </c>
      <c r="G8" s="63">
        <v>2025</v>
      </c>
    </row>
    <row r="9" spans="1:7" ht="18" customHeight="1" x14ac:dyDescent="0.25">
      <c r="A9" s="123" t="s">
        <v>133</v>
      </c>
      <c r="B9" s="124"/>
      <c r="C9" s="64">
        <f>+C10+C11+C12+C13</f>
        <v>1344</v>
      </c>
      <c r="D9" s="64">
        <f>+D10+D11+D12+D13</f>
        <v>1562</v>
      </c>
      <c r="E9" s="64">
        <f>+E10+E11+E12+E13</f>
        <v>1128</v>
      </c>
      <c r="F9" s="64">
        <f>+F10+F11+F12+F13</f>
        <v>1170</v>
      </c>
      <c r="G9" s="64">
        <f>+G10+G11+G12+G13</f>
        <v>392</v>
      </c>
    </row>
    <row r="10" spans="1:7" ht="18" customHeight="1" x14ac:dyDescent="0.25">
      <c r="A10" s="110" t="s">
        <v>134</v>
      </c>
      <c r="B10" s="13" t="s">
        <v>23</v>
      </c>
      <c r="C10" s="65">
        <v>669</v>
      </c>
      <c r="D10" s="65">
        <v>672</v>
      </c>
      <c r="E10" s="65">
        <v>622</v>
      </c>
      <c r="F10" s="65">
        <v>465</v>
      </c>
      <c r="G10" s="65">
        <v>132</v>
      </c>
    </row>
    <row r="11" spans="1:7" ht="18" customHeight="1" x14ac:dyDescent="0.25">
      <c r="A11" s="111"/>
      <c r="B11" s="13" t="s">
        <v>24</v>
      </c>
      <c r="C11" s="65">
        <v>663</v>
      </c>
      <c r="D11" s="65">
        <v>875</v>
      </c>
      <c r="E11" s="65">
        <v>491</v>
      </c>
      <c r="F11" s="65">
        <v>680</v>
      </c>
      <c r="G11" s="65">
        <v>238</v>
      </c>
    </row>
    <row r="12" spans="1:7" ht="18" customHeight="1" x14ac:dyDescent="0.25">
      <c r="A12" s="111"/>
      <c r="B12" s="13" t="s">
        <v>25</v>
      </c>
      <c r="C12" s="65">
        <v>12</v>
      </c>
      <c r="D12" s="65">
        <v>13</v>
      </c>
      <c r="E12" s="65">
        <v>11</v>
      </c>
      <c r="F12" s="65">
        <v>22</v>
      </c>
      <c r="G12" s="65">
        <v>19</v>
      </c>
    </row>
    <row r="13" spans="1:7" ht="18" customHeight="1" x14ac:dyDescent="0.25">
      <c r="A13" s="112"/>
      <c r="B13" s="13" t="s">
        <v>26</v>
      </c>
      <c r="C13" s="65">
        <v>0</v>
      </c>
      <c r="D13" s="65">
        <v>2</v>
      </c>
      <c r="E13" s="65">
        <v>4</v>
      </c>
      <c r="F13" s="65">
        <v>3</v>
      </c>
      <c r="G13" s="65">
        <v>3</v>
      </c>
    </row>
    <row r="14" spans="1:7" ht="18" customHeight="1" x14ac:dyDescent="0.25">
      <c r="A14" s="113" t="s">
        <v>135</v>
      </c>
      <c r="B14" s="114"/>
      <c r="C14" s="64">
        <f>SUM(C15:C23)</f>
        <v>363</v>
      </c>
      <c r="D14" s="64">
        <f>SUM(D15:D23)</f>
        <v>478</v>
      </c>
      <c r="E14" s="64">
        <f>SUM(E15:E23)</f>
        <v>464</v>
      </c>
      <c r="F14" s="64">
        <f>SUM(F15:F23)</f>
        <v>300</v>
      </c>
      <c r="G14" s="64">
        <f>SUM(G15:G23)</f>
        <v>181</v>
      </c>
    </row>
    <row r="15" spans="1:7" ht="18" customHeight="1" x14ac:dyDescent="0.25">
      <c r="A15" s="36" t="s">
        <v>45</v>
      </c>
      <c r="B15" s="147" t="s">
        <v>23</v>
      </c>
      <c r="C15" s="65">
        <v>83</v>
      </c>
      <c r="D15" s="65">
        <v>97</v>
      </c>
      <c r="E15" s="65">
        <v>90</v>
      </c>
      <c r="F15" s="65">
        <v>50</v>
      </c>
      <c r="G15" s="65">
        <v>46</v>
      </c>
    </row>
    <row r="16" spans="1:7" ht="18" customHeight="1" x14ac:dyDescent="0.25">
      <c r="A16" s="36" t="s">
        <v>136</v>
      </c>
      <c r="B16" s="148"/>
      <c r="C16" s="65">
        <v>30</v>
      </c>
      <c r="D16" s="65">
        <v>57</v>
      </c>
      <c r="E16" s="65">
        <v>28</v>
      </c>
      <c r="F16" s="65">
        <v>58</v>
      </c>
      <c r="G16" s="65">
        <v>28</v>
      </c>
    </row>
    <row r="17" spans="1:7" ht="18" customHeight="1" x14ac:dyDescent="0.25">
      <c r="A17" s="37" t="s">
        <v>62</v>
      </c>
      <c r="B17" s="148"/>
      <c r="C17" s="65">
        <v>38</v>
      </c>
      <c r="D17" s="65">
        <v>57</v>
      </c>
      <c r="E17" s="65">
        <v>47</v>
      </c>
      <c r="F17" s="65">
        <v>23</v>
      </c>
      <c r="G17" s="65">
        <v>39</v>
      </c>
    </row>
    <row r="18" spans="1:7" ht="18" customHeight="1" x14ac:dyDescent="0.25">
      <c r="A18" s="37" t="s">
        <v>56</v>
      </c>
      <c r="B18" s="148"/>
      <c r="C18" s="65">
        <v>36</v>
      </c>
      <c r="D18" s="65">
        <v>50</v>
      </c>
      <c r="E18" s="65">
        <v>71</v>
      </c>
      <c r="F18" s="65">
        <v>15</v>
      </c>
      <c r="G18" s="65">
        <v>10</v>
      </c>
    </row>
    <row r="19" spans="1:7" ht="18" customHeight="1" x14ac:dyDescent="0.25">
      <c r="A19" s="37" t="s">
        <v>65</v>
      </c>
      <c r="B19" s="148"/>
      <c r="C19" s="65">
        <v>26</v>
      </c>
      <c r="D19" s="65">
        <v>38</v>
      </c>
      <c r="E19" s="65">
        <v>59</v>
      </c>
      <c r="F19" s="65">
        <v>25</v>
      </c>
      <c r="G19" s="65">
        <v>22</v>
      </c>
    </row>
    <row r="20" spans="1:7" ht="18" customHeight="1" x14ac:dyDescent="0.25">
      <c r="A20" s="38" t="s">
        <v>126</v>
      </c>
      <c r="B20" s="148"/>
      <c r="C20" s="65">
        <v>31</v>
      </c>
      <c r="D20" s="65">
        <v>43</v>
      </c>
      <c r="E20" s="65">
        <v>40</v>
      </c>
      <c r="F20" s="65">
        <v>0</v>
      </c>
      <c r="G20" s="65">
        <v>0</v>
      </c>
    </row>
    <row r="21" spans="1:7" ht="18" customHeight="1" x14ac:dyDescent="0.25">
      <c r="A21" s="38" t="s">
        <v>64</v>
      </c>
      <c r="B21" s="148"/>
      <c r="C21" s="65">
        <v>39</v>
      </c>
      <c r="D21" s="65">
        <v>48</v>
      </c>
      <c r="E21" s="65">
        <v>68</v>
      </c>
      <c r="F21" s="65">
        <v>74</v>
      </c>
      <c r="G21" s="65">
        <v>14</v>
      </c>
    </row>
    <row r="22" spans="1:7" ht="18" customHeight="1" x14ac:dyDescent="0.25">
      <c r="A22" s="38" t="s">
        <v>48</v>
      </c>
      <c r="B22" s="148"/>
      <c r="C22" s="65">
        <v>46</v>
      </c>
      <c r="D22" s="65">
        <v>44</v>
      </c>
      <c r="E22" s="65">
        <v>27</v>
      </c>
      <c r="F22" s="65">
        <v>21</v>
      </c>
      <c r="G22" s="65">
        <v>22</v>
      </c>
    </row>
    <row r="23" spans="1:7" ht="18" customHeight="1" x14ac:dyDescent="0.25">
      <c r="A23" s="38" t="s">
        <v>11</v>
      </c>
      <c r="B23" s="149"/>
      <c r="C23" s="65">
        <v>34</v>
      </c>
      <c r="D23" s="65">
        <v>44</v>
      </c>
      <c r="E23" s="65">
        <v>34</v>
      </c>
      <c r="F23" s="65">
        <v>34</v>
      </c>
      <c r="G23" s="65">
        <v>0</v>
      </c>
    </row>
    <row r="24" spans="1:7" s="39" customFormat="1" x14ac:dyDescent="0.25">
      <c r="A24" s="100" t="s">
        <v>137</v>
      </c>
      <c r="B24" s="101"/>
      <c r="C24" s="64">
        <f>+C14+C9</f>
        <v>1707</v>
      </c>
      <c r="D24" s="64">
        <f>+D14+D9</f>
        <v>2040</v>
      </c>
      <c r="E24" s="64">
        <f>+E14+E9</f>
        <v>1592</v>
      </c>
      <c r="F24" s="64">
        <f>+F14+F9</f>
        <v>1470</v>
      </c>
      <c r="G24" s="64">
        <f>+G14+G9</f>
        <v>573</v>
      </c>
    </row>
    <row r="25" spans="1:7" s="39" customFormat="1" ht="9.9" customHeight="1" x14ac:dyDescent="0.25">
      <c r="A25" s="120"/>
      <c r="B25" s="121"/>
      <c r="C25" s="121"/>
      <c r="D25" s="121"/>
      <c r="E25" s="121"/>
      <c r="F25" s="121"/>
      <c r="G25" s="122"/>
    </row>
    <row r="26" spans="1:7" s="40" customFormat="1" ht="20.100000000000001" customHeight="1" x14ac:dyDescent="0.3">
      <c r="A26" s="105" t="s">
        <v>2</v>
      </c>
      <c r="B26" s="105"/>
      <c r="C26" s="105"/>
      <c r="D26" s="105"/>
      <c r="E26" s="105"/>
      <c r="F26" s="105"/>
      <c r="G26" s="105"/>
    </row>
    <row r="27" spans="1:7" s="40" customFormat="1" ht="20.100000000000001" customHeight="1" x14ac:dyDescent="0.3">
      <c r="A27" s="35" t="s">
        <v>131</v>
      </c>
      <c r="B27" s="35" t="s">
        <v>132</v>
      </c>
      <c r="C27" s="63">
        <v>2021</v>
      </c>
      <c r="D27" s="63">
        <v>2022</v>
      </c>
      <c r="E27" s="63">
        <v>2023</v>
      </c>
      <c r="F27" s="63">
        <v>2024</v>
      </c>
      <c r="G27" s="63">
        <v>2025</v>
      </c>
    </row>
    <row r="28" spans="1:7" s="40" customFormat="1" ht="20.100000000000001" customHeight="1" x14ac:dyDescent="0.25">
      <c r="A28" s="141" t="s">
        <v>133</v>
      </c>
      <c r="B28" s="142"/>
      <c r="C28" s="64">
        <f>SUM(C29:C32)</f>
        <v>246</v>
      </c>
      <c r="D28" s="64">
        <f>SUM(D29:D32)</f>
        <v>208</v>
      </c>
      <c r="E28" s="64">
        <f>SUM(E29:E32)</f>
        <v>199</v>
      </c>
      <c r="F28" s="64">
        <f>SUM(F29:F32)</f>
        <v>188</v>
      </c>
      <c r="G28" s="64">
        <f>SUM(G29:G32)</f>
        <v>169</v>
      </c>
    </row>
    <row r="29" spans="1:7" s="40" customFormat="1" ht="18" customHeight="1" x14ac:dyDescent="0.25">
      <c r="A29" s="110" t="s">
        <v>138</v>
      </c>
      <c r="B29" s="41" t="s">
        <v>101</v>
      </c>
      <c r="C29" s="66">
        <v>163</v>
      </c>
      <c r="D29" s="66">
        <v>131</v>
      </c>
      <c r="E29" s="66">
        <v>121</v>
      </c>
      <c r="F29" s="66">
        <v>137</v>
      </c>
      <c r="G29" s="66">
        <v>112</v>
      </c>
    </row>
    <row r="30" spans="1:7" s="40" customFormat="1" ht="18" customHeight="1" x14ac:dyDescent="0.25">
      <c r="A30" s="111"/>
      <c r="B30" s="41" t="s">
        <v>102</v>
      </c>
      <c r="C30" s="66">
        <v>46</v>
      </c>
      <c r="D30" s="66">
        <v>26</v>
      </c>
      <c r="E30" s="66">
        <v>34</v>
      </c>
      <c r="F30" s="66">
        <v>22</v>
      </c>
      <c r="G30" s="66">
        <v>24</v>
      </c>
    </row>
    <row r="31" spans="1:7" s="40" customFormat="1" ht="18" customHeight="1" x14ac:dyDescent="0.25">
      <c r="A31" s="111"/>
      <c r="B31" s="41" t="s">
        <v>103</v>
      </c>
      <c r="C31" s="66">
        <v>1</v>
      </c>
      <c r="D31" s="66">
        <v>8</v>
      </c>
      <c r="E31" s="66">
        <v>2</v>
      </c>
      <c r="F31" s="66" t="s">
        <v>27</v>
      </c>
      <c r="G31" s="66">
        <v>9</v>
      </c>
    </row>
    <row r="32" spans="1:7" ht="18" customHeight="1" x14ac:dyDescent="0.25">
      <c r="A32" s="112"/>
      <c r="B32" s="41" t="s">
        <v>139</v>
      </c>
      <c r="C32" s="66">
        <v>36</v>
      </c>
      <c r="D32" s="66">
        <v>43</v>
      </c>
      <c r="E32" s="66">
        <v>42</v>
      </c>
      <c r="F32" s="66">
        <v>29</v>
      </c>
      <c r="G32" s="66">
        <v>24</v>
      </c>
    </row>
    <row r="33" spans="1:7" x14ac:dyDescent="0.25">
      <c r="A33" s="145" t="s">
        <v>135</v>
      </c>
      <c r="B33" s="146"/>
      <c r="C33" s="64">
        <f>+C34</f>
        <v>29</v>
      </c>
      <c r="D33" s="64">
        <f>+D34</f>
        <v>52</v>
      </c>
      <c r="E33" s="64">
        <f>+E34</f>
        <v>24</v>
      </c>
      <c r="F33" s="64">
        <f>+F34</f>
        <v>32</v>
      </c>
      <c r="G33" s="64">
        <f>+G34</f>
        <v>40</v>
      </c>
    </row>
    <row r="34" spans="1:7" x14ac:dyDescent="0.25">
      <c r="A34" s="38" t="s">
        <v>128</v>
      </c>
      <c r="B34" s="13" t="s">
        <v>101</v>
      </c>
      <c r="C34" s="65">
        <v>29</v>
      </c>
      <c r="D34" s="65">
        <v>52</v>
      </c>
      <c r="E34" s="65">
        <v>24</v>
      </c>
      <c r="F34" s="65">
        <v>32</v>
      </c>
      <c r="G34" s="65">
        <v>40</v>
      </c>
    </row>
    <row r="35" spans="1:7" x14ac:dyDescent="0.25">
      <c r="A35" s="100" t="s">
        <v>137</v>
      </c>
      <c r="B35" s="101"/>
      <c r="C35" s="64">
        <f>+C33+C28</f>
        <v>275</v>
      </c>
      <c r="D35" s="64">
        <f>+D33+D28</f>
        <v>260</v>
      </c>
      <c r="E35" s="64">
        <f>+E33+E28</f>
        <v>223</v>
      </c>
      <c r="F35" s="64">
        <f>+F33+F28</f>
        <v>220</v>
      </c>
      <c r="G35" s="64">
        <f>+G33+G28</f>
        <v>209</v>
      </c>
    </row>
    <row r="36" spans="1:7" s="39" customFormat="1" ht="9.9" customHeight="1" x14ac:dyDescent="0.25">
      <c r="A36" s="120"/>
      <c r="B36" s="121"/>
      <c r="C36" s="121"/>
      <c r="D36" s="121"/>
      <c r="E36" s="121"/>
      <c r="F36" s="121"/>
      <c r="G36" s="122"/>
    </row>
    <row r="37" spans="1:7" ht="20.100000000000001" customHeight="1" x14ac:dyDescent="0.3">
      <c r="A37" s="105" t="s">
        <v>6</v>
      </c>
      <c r="B37" s="105"/>
      <c r="C37" s="105"/>
      <c r="D37" s="105"/>
      <c r="E37" s="105"/>
      <c r="F37" s="105"/>
      <c r="G37" s="105"/>
    </row>
    <row r="38" spans="1:7" ht="20.100000000000001" customHeight="1" x14ac:dyDescent="0.3">
      <c r="A38" s="35" t="s">
        <v>131</v>
      </c>
      <c r="B38" s="35" t="s">
        <v>132</v>
      </c>
      <c r="C38" s="63">
        <v>2021</v>
      </c>
      <c r="D38" s="63">
        <v>2022</v>
      </c>
      <c r="E38" s="63">
        <v>2023</v>
      </c>
      <c r="F38" s="63">
        <v>2024</v>
      </c>
      <c r="G38" s="63">
        <v>2025</v>
      </c>
    </row>
    <row r="39" spans="1:7" ht="20.100000000000001" customHeight="1" x14ac:dyDescent="0.25">
      <c r="A39" s="141" t="s">
        <v>133</v>
      </c>
      <c r="B39" s="142"/>
      <c r="C39" s="64">
        <f>SUM(C40:C47)</f>
        <v>94</v>
      </c>
      <c r="D39" s="64">
        <f>SUM(D40:D47)</f>
        <v>108</v>
      </c>
      <c r="E39" s="64">
        <f>SUM(E40:E47)</f>
        <v>191</v>
      </c>
      <c r="F39" s="64">
        <f>SUM(F40:F47)</f>
        <v>246</v>
      </c>
      <c r="G39" s="64">
        <f>SUM(G40:G47)</f>
        <v>250</v>
      </c>
    </row>
    <row r="40" spans="1:7" ht="18" customHeight="1" x14ac:dyDescent="0.25">
      <c r="A40" s="110" t="s">
        <v>140</v>
      </c>
      <c r="B40" s="13" t="s">
        <v>106</v>
      </c>
      <c r="C40" s="65">
        <v>31</v>
      </c>
      <c r="D40" s="65">
        <v>48</v>
      </c>
      <c r="E40" s="65">
        <v>54</v>
      </c>
      <c r="F40" s="65">
        <v>103</v>
      </c>
      <c r="G40" s="65">
        <v>108</v>
      </c>
    </row>
    <row r="41" spans="1:7" ht="18" customHeight="1" x14ac:dyDescent="0.25">
      <c r="A41" s="111"/>
      <c r="B41" s="13" t="s">
        <v>107</v>
      </c>
      <c r="C41" s="65">
        <v>7</v>
      </c>
      <c r="D41" s="65">
        <v>13</v>
      </c>
      <c r="E41" s="65">
        <v>29</v>
      </c>
      <c r="F41" s="65">
        <v>32</v>
      </c>
      <c r="G41" s="65">
        <v>29</v>
      </c>
    </row>
    <row r="42" spans="1:7" ht="18" customHeight="1" x14ac:dyDescent="0.25">
      <c r="A42" s="111"/>
      <c r="B42" s="13" t="s">
        <v>44</v>
      </c>
      <c r="C42" s="65">
        <v>33</v>
      </c>
      <c r="D42" s="65">
        <v>24</v>
      </c>
      <c r="E42" s="65">
        <v>53</v>
      </c>
      <c r="F42" s="65">
        <v>48</v>
      </c>
      <c r="G42" s="65">
        <v>43</v>
      </c>
    </row>
    <row r="43" spans="1:7" ht="18" customHeight="1" x14ac:dyDescent="0.25">
      <c r="A43" s="111"/>
      <c r="B43" s="13" t="s">
        <v>108</v>
      </c>
      <c r="C43" s="65">
        <v>1</v>
      </c>
      <c r="D43" s="65">
        <v>1</v>
      </c>
      <c r="E43" s="65">
        <v>10</v>
      </c>
      <c r="F43" s="65">
        <v>5</v>
      </c>
      <c r="G43" s="65">
        <v>13</v>
      </c>
    </row>
    <row r="44" spans="1:7" ht="18" customHeight="1" x14ac:dyDescent="0.25">
      <c r="A44" s="111"/>
      <c r="B44" s="13" t="s">
        <v>109</v>
      </c>
      <c r="C44" s="65">
        <v>3</v>
      </c>
      <c r="D44" s="65">
        <v>2</v>
      </c>
      <c r="E44" s="65">
        <v>14</v>
      </c>
      <c r="F44" s="65">
        <v>14</v>
      </c>
      <c r="G44" s="65">
        <v>14</v>
      </c>
    </row>
    <row r="45" spans="1:7" ht="18" customHeight="1" x14ac:dyDescent="0.25">
      <c r="A45" s="111"/>
      <c r="B45" s="13" t="s">
        <v>111</v>
      </c>
      <c r="C45" s="65">
        <v>11</v>
      </c>
      <c r="D45" s="65">
        <v>7</v>
      </c>
      <c r="E45" s="65">
        <v>18</v>
      </c>
      <c r="F45" s="65">
        <v>22</v>
      </c>
      <c r="G45" s="65">
        <v>36</v>
      </c>
    </row>
    <row r="46" spans="1:7" ht="18" customHeight="1" x14ac:dyDescent="0.25">
      <c r="A46" s="112"/>
      <c r="B46" s="13" t="s">
        <v>110</v>
      </c>
      <c r="C46" s="65">
        <v>0</v>
      </c>
      <c r="D46" s="65">
        <v>0</v>
      </c>
      <c r="E46" s="65">
        <v>0</v>
      </c>
      <c r="F46" s="65">
        <v>0</v>
      </c>
      <c r="G46" s="65">
        <v>1</v>
      </c>
    </row>
    <row r="47" spans="1:7" ht="18" customHeight="1" x14ac:dyDescent="0.25">
      <c r="A47" s="42" t="s">
        <v>59</v>
      </c>
      <c r="B47" s="13" t="s">
        <v>60</v>
      </c>
      <c r="C47" s="65">
        <v>8</v>
      </c>
      <c r="D47" s="65">
        <v>13</v>
      </c>
      <c r="E47" s="65">
        <v>13</v>
      </c>
      <c r="F47" s="65">
        <v>22</v>
      </c>
      <c r="G47" s="65">
        <v>6</v>
      </c>
    </row>
    <row r="48" spans="1:7" ht="18" customHeight="1" x14ac:dyDescent="0.25">
      <c r="A48" s="143" t="s">
        <v>135</v>
      </c>
      <c r="B48" s="144"/>
      <c r="C48" s="64">
        <f>+C49+C50</f>
        <v>0</v>
      </c>
      <c r="D48" s="64">
        <f>+D49+D50</f>
        <v>1</v>
      </c>
      <c r="E48" s="64">
        <f>+E49+E50</f>
        <v>0</v>
      </c>
      <c r="F48" s="64">
        <f>+F49+F50</f>
        <v>11</v>
      </c>
      <c r="G48" s="64">
        <f>+G49+G50</f>
        <v>15</v>
      </c>
    </row>
    <row r="49" spans="1:7" x14ac:dyDescent="0.25">
      <c r="A49" s="137" t="s">
        <v>141</v>
      </c>
      <c r="B49" s="13" t="s">
        <v>106</v>
      </c>
      <c r="C49" s="65">
        <v>0</v>
      </c>
      <c r="D49" s="65">
        <v>1</v>
      </c>
      <c r="E49" s="65">
        <v>0</v>
      </c>
      <c r="F49" s="65">
        <v>7</v>
      </c>
      <c r="G49" s="65">
        <v>11</v>
      </c>
    </row>
    <row r="50" spans="1:7" x14ac:dyDescent="0.25">
      <c r="A50" s="138"/>
      <c r="B50" s="13" t="s">
        <v>44</v>
      </c>
      <c r="C50" s="65">
        <v>0</v>
      </c>
      <c r="D50" s="65">
        <v>0</v>
      </c>
      <c r="E50" s="65">
        <v>0</v>
      </c>
      <c r="F50" s="65">
        <v>4</v>
      </c>
      <c r="G50" s="65">
        <v>4</v>
      </c>
    </row>
    <row r="51" spans="1:7" x14ac:dyDescent="0.25">
      <c r="A51" s="100" t="s">
        <v>137</v>
      </c>
      <c r="B51" s="101"/>
      <c r="C51" s="64">
        <f>+C48+C39</f>
        <v>94</v>
      </c>
      <c r="D51" s="64">
        <f>+D48+D39</f>
        <v>109</v>
      </c>
      <c r="E51" s="64">
        <f>+E48+E39</f>
        <v>191</v>
      </c>
      <c r="F51" s="64">
        <f>+F48+F39</f>
        <v>257</v>
      </c>
      <c r="G51" s="64">
        <f>+G48+G39</f>
        <v>265</v>
      </c>
    </row>
    <row r="52" spans="1:7" s="39" customFormat="1" ht="9.9" customHeight="1" x14ac:dyDescent="0.25">
      <c r="A52" s="43"/>
      <c r="B52" s="44"/>
      <c r="C52" s="67"/>
      <c r="D52" s="67"/>
      <c r="E52" s="67"/>
      <c r="F52" s="67"/>
      <c r="G52" s="67"/>
    </row>
    <row r="53" spans="1:7" ht="20.100000000000001" customHeight="1" x14ac:dyDescent="0.3">
      <c r="A53" s="105" t="s">
        <v>9</v>
      </c>
      <c r="B53" s="105"/>
      <c r="C53" s="105"/>
      <c r="D53" s="105"/>
      <c r="E53" s="105"/>
      <c r="F53" s="105"/>
      <c r="G53" s="105"/>
    </row>
    <row r="54" spans="1:7" ht="20.100000000000001" customHeight="1" x14ac:dyDescent="0.3">
      <c r="A54" s="35" t="s">
        <v>131</v>
      </c>
      <c r="B54" s="35" t="s">
        <v>132</v>
      </c>
      <c r="C54" s="63">
        <v>2021</v>
      </c>
      <c r="D54" s="63">
        <v>2022</v>
      </c>
      <c r="E54" s="63">
        <v>2023</v>
      </c>
      <c r="F54" s="63">
        <v>2024</v>
      </c>
      <c r="G54" s="63">
        <v>2025</v>
      </c>
    </row>
    <row r="55" spans="1:7" ht="18" customHeight="1" x14ac:dyDescent="0.25">
      <c r="A55" s="139" t="s">
        <v>133</v>
      </c>
      <c r="B55" s="140"/>
      <c r="C55" s="64">
        <f>+C56+C57+C58</f>
        <v>457</v>
      </c>
      <c r="D55" s="64">
        <f>+D56+D57+D58</f>
        <v>585</v>
      </c>
      <c r="E55" s="64">
        <f>+E56+E57+E58</f>
        <v>501</v>
      </c>
      <c r="F55" s="64">
        <f>+F56+F57+F58</f>
        <v>278</v>
      </c>
      <c r="G55" s="64">
        <f>+G56+G57+G58</f>
        <v>448</v>
      </c>
    </row>
    <row r="56" spans="1:7" ht="18" customHeight="1" x14ac:dyDescent="0.25">
      <c r="A56" s="110" t="s">
        <v>138</v>
      </c>
      <c r="B56" s="41" t="s">
        <v>105</v>
      </c>
      <c r="C56" s="66">
        <v>82</v>
      </c>
      <c r="D56" s="66">
        <v>121</v>
      </c>
      <c r="E56" s="66">
        <v>145</v>
      </c>
      <c r="F56" s="66">
        <v>69</v>
      </c>
      <c r="G56" s="66">
        <v>109</v>
      </c>
    </row>
    <row r="57" spans="1:7" ht="18" customHeight="1" x14ac:dyDescent="0.25">
      <c r="A57" s="111"/>
      <c r="B57" s="41" t="s">
        <v>46</v>
      </c>
      <c r="C57" s="66">
        <v>117</v>
      </c>
      <c r="D57" s="66">
        <v>159</v>
      </c>
      <c r="E57" s="66">
        <v>124</v>
      </c>
      <c r="F57" s="66">
        <v>80</v>
      </c>
      <c r="G57" s="66">
        <v>98</v>
      </c>
    </row>
    <row r="58" spans="1:7" ht="18" customHeight="1" x14ac:dyDescent="0.25">
      <c r="A58" s="112"/>
      <c r="B58" s="41" t="s">
        <v>47</v>
      </c>
      <c r="C58" s="66">
        <v>258</v>
      </c>
      <c r="D58" s="66">
        <v>305</v>
      </c>
      <c r="E58" s="66">
        <v>232</v>
      </c>
      <c r="F58" s="66">
        <v>129</v>
      </c>
      <c r="G58" s="66">
        <v>241</v>
      </c>
    </row>
    <row r="59" spans="1:7" ht="18" customHeight="1" x14ac:dyDescent="0.25">
      <c r="A59" s="113" t="s">
        <v>135</v>
      </c>
      <c r="B59" s="114"/>
      <c r="C59" s="64">
        <f>SUM(C60:C74)</f>
        <v>572</v>
      </c>
      <c r="D59" s="64">
        <f>SUM(D60:D74)</f>
        <v>855</v>
      </c>
      <c r="E59" s="64">
        <f>SUM(E60:E74)</f>
        <v>583</v>
      </c>
      <c r="F59" s="64">
        <f>SUM(F60:F74)</f>
        <v>409</v>
      </c>
      <c r="G59" s="64">
        <f>SUM(G60:G74)</f>
        <v>433</v>
      </c>
    </row>
    <row r="60" spans="1:7" ht="18" customHeight="1" x14ac:dyDescent="0.25">
      <c r="A60" s="135" t="s">
        <v>56</v>
      </c>
      <c r="B60" s="41" t="s">
        <v>47</v>
      </c>
      <c r="C60" s="66">
        <v>27</v>
      </c>
      <c r="D60" s="66">
        <v>179</v>
      </c>
      <c r="E60" s="66">
        <v>74</v>
      </c>
      <c r="F60" s="66">
        <v>43</v>
      </c>
      <c r="G60" s="66">
        <v>31</v>
      </c>
    </row>
    <row r="61" spans="1:7" ht="18" customHeight="1" x14ac:dyDescent="0.25">
      <c r="A61" s="136"/>
      <c r="B61" s="41" t="s">
        <v>46</v>
      </c>
      <c r="C61" s="66">
        <v>16</v>
      </c>
      <c r="D61" s="66">
        <v>56</v>
      </c>
      <c r="E61" s="66">
        <v>8</v>
      </c>
      <c r="F61" s="66">
        <v>10</v>
      </c>
      <c r="G61" s="66">
        <v>11</v>
      </c>
    </row>
    <row r="62" spans="1:7" ht="18" customHeight="1" x14ac:dyDescent="0.25">
      <c r="A62" s="135" t="s">
        <v>61</v>
      </c>
      <c r="B62" s="41" t="s">
        <v>47</v>
      </c>
      <c r="C62" s="66">
        <v>95</v>
      </c>
      <c r="D62" s="66">
        <v>81</v>
      </c>
      <c r="E62" s="66">
        <v>64</v>
      </c>
      <c r="F62" s="66">
        <v>43</v>
      </c>
      <c r="G62" s="66">
        <v>47</v>
      </c>
    </row>
    <row r="63" spans="1:7" ht="18" customHeight="1" x14ac:dyDescent="0.25">
      <c r="A63" s="136"/>
      <c r="B63" s="41" t="s">
        <v>46</v>
      </c>
      <c r="C63" s="66">
        <v>24</v>
      </c>
      <c r="D63" s="66">
        <v>20</v>
      </c>
      <c r="E63" s="66">
        <v>11</v>
      </c>
      <c r="F63" s="66">
        <v>5</v>
      </c>
      <c r="G63" s="66">
        <v>14</v>
      </c>
    </row>
    <row r="64" spans="1:7" ht="18" customHeight="1" x14ac:dyDescent="0.25">
      <c r="A64" s="135" t="s">
        <v>64</v>
      </c>
      <c r="B64" s="41" t="s">
        <v>47</v>
      </c>
      <c r="C64" s="66">
        <v>57</v>
      </c>
      <c r="D64" s="66">
        <v>68</v>
      </c>
      <c r="E64" s="66">
        <v>77</v>
      </c>
      <c r="F64" s="66">
        <v>43</v>
      </c>
      <c r="G64" s="66">
        <v>32</v>
      </c>
    </row>
    <row r="65" spans="1:8" ht="18" customHeight="1" x14ac:dyDescent="0.25">
      <c r="A65" s="136"/>
      <c r="B65" s="41" t="s">
        <v>46</v>
      </c>
      <c r="C65" s="66">
        <v>12</v>
      </c>
      <c r="D65" s="66">
        <v>16</v>
      </c>
      <c r="E65" s="66">
        <v>12</v>
      </c>
      <c r="F65" s="66">
        <v>12</v>
      </c>
      <c r="G65" s="66">
        <v>18</v>
      </c>
    </row>
    <row r="66" spans="1:8" ht="18" customHeight="1" x14ac:dyDescent="0.25">
      <c r="A66" s="45" t="s">
        <v>126</v>
      </c>
      <c r="B66" s="41" t="s">
        <v>47</v>
      </c>
      <c r="C66" s="66">
        <v>30</v>
      </c>
      <c r="D66" s="66">
        <v>48</v>
      </c>
      <c r="E66" s="66">
        <v>59</v>
      </c>
      <c r="F66" s="66">
        <v>36</v>
      </c>
      <c r="G66" s="66">
        <v>21</v>
      </c>
    </row>
    <row r="67" spans="1:8" ht="18" customHeight="1" x14ac:dyDescent="0.25">
      <c r="A67" s="135" t="s">
        <v>45</v>
      </c>
      <c r="B67" s="41" t="s">
        <v>46</v>
      </c>
      <c r="C67" s="66">
        <v>40</v>
      </c>
      <c r="D67" s="66">
        <v>66</v>
      </c>
      <c r="E67" s="66">
        <v>31</v>
      </c>
      <c r="F67" s="66">
        <v>19</v>
      </c>
      <c r="G67" s="66">
        <v>35</v>
      </c>
    </row>
    <row r="68" spans="1:8" ht="18" customHeight="1" x14ac:dyDescent="0.25">
      <c r="A68" s="136"/>
      <c r="B68" s="41" t="s">
        <v>47</v>
      </c>
      <c r="C68" s="66">
        <v>65</v>
      </c>
      <c r="D68" s="66">
        <v>73</v>
      </c>
      <c r="E68" s="66">
        <v>73</v>
      </c>
      <c r="F68" s="66">
        <v>62</v>
      </c>
      <c r="G68" s="66">
        <v>55</v>
      </c>
    </row>
    <row r="69" spans="1:8" ht="18" customHeight="1" x14ac:dyDescent="0.25">
      <c r="A69" s="135" t="s">
        <v>48</v>
      </c>
      <c r="B69" s="41" t="s">
        <v>46</v>
      </c>
      <c r="C69" s="66">
        <v>14</v>
      </c>
      <c r="D69" s="66">
        <v>32</v>
      </c>
      <c r="E69" s="66">
        <v>31</v>
      </c>
      <c r="F69" s="66">
        <v>9</v>
      </c>
      <c r="G69" s="66">
        <v>13</v>
      </c>
    </row>
    <row r="70" spans="1:8" ht="18" customHeight="1" x14ac:dyDescent="0.25">
      <c r="A70" s="136"/>
      <c r="B70" s="41" t="s">
        <v>47</v>
      </c>
      <c r="C70" s="66">
        <v>49</v>
      </c>
      <c r="D70" s="66">
        <v>46</v>
      </c>
      <c r="E70" s="66">
        <v>41</v>
      </c>
      <c r="F70" s="66">
        <v>21</v>
      </c>
      <c r="G70" s="66">
        <v>22</v>
      </c>
    </row>
    <row r="71" spans="1:8" ht="18" customHeight="1" x14ac:dyDescent="0.25">
      <c r="A71" s="135" t="s">
        <v>129</v>
      </c>
      <c r="B71" s="41" t="s">
        <v>47</v>
      </c>
      <c r="C71" s="66">
        <v>64</v>
      </c>
      <c r="D71" s="66">
        <v>49</v>
      </c>
      <c r="E71" s="66">
        <v>30</v>
      </c>
      <c r="F71" s="66">
        <v>46</v>
      </c>
      <c r="G71" s="66">
        <v>68</v>
      </c>
    </row>
    <row r="72" spans="1:8" ht="18" customHeight="1" x14ac:dyDescent="0.25">
      <c r="A72" s="136"/>
      <c r="B72" s="41" t="s">
        <v>46</v>
      </c>
      <c r="C72" s="66">
        <v>53</v>
      </c>
      <c r="D72" s="66">
        <v>56</v>
      </c>
      <c r="E72" s="66">
        <v>51</v>
      </c>
      <c r="F72" s="66">
        <v>12</v>
      </c>
      <c r="G72" s="66">
        <v>12</v>
      </c>
    </row>
    <row r="73" spans="1:8" ht="18" customHeight="1" x14ac:dyDescent="0.25">
      <c r="A73" s="135" t="s">
        <v>130</v>
      </c>
      <c r="B73" s="41" t="s">
        <v>46</v>
      </c>
      <c r="C73" s="66">
        <v>7</v>
      </c>
      <c r="D73" s="66">
        <v>29</v>
      </c>
      <c r="E73" s="66">
        <v>12</v>
      </c>
      <c r="F73" s="66">
        <v>17</v>
      </c>
      <c r="G73" s="66">
        <v>13</v>
      </c>
      <c r="H73" s="1" t="s">
        <v>142</v>
      </c>
    </row>
    <row r="74" spans="1:8" ht="18" customHeight="1" x14ac:dyDescent="0.25">
      <c r="A74" s="136"/>
      <c r="B74" s="41" t="s">
        <v>47</v>
      </c>
      <c r="C74" s="66">
        <v>19</v>
      </c>
      <c r="D74" s="66">
        <v>36</v>
      </c>
      <c r="E74" s="66">
        <v>9</v>
      </c>
      <c r="F74" s="66">
        <v>31</v>
      </c>
      <c r="G74" s="66">
        <v>41</v>
      </c>
    </row>
    <row r="75" spans="1:8" ht="18" customHeight="1" x14ac:dyDescent="0.25">
      <c r="A75" s="100" t="s">
        <v>137</v>
      </c>
      <c r="B75" s="101"/>
      <c r="C75" s="64">
        <f>+C55+C59</f>
        <v>1029</v>
      </c>
      <c r="D75" s="64">
        <f>+D55+D59</f>
        <v>1440</v>
      </c>
      <c r="E75" s="64">
        <f>+E55+E59</f>
        <v>1084</v>
      </c>
      <c r="F75" s="64">
        <f>+F55+F59</f>
        <v>687</v>
      </c>
      <c r="G75" s="64">
        <f>+G55+G59</f>
        <v>881</v>
      </c>
    </row>
    <row r="76" spans="1:8" s="39" customFormat="1" ht="9.9" customHeight="1" x14ac:dyDescent="0.25">
      <c r="A76" s="120"/>
      <c r="B76" s="121"/>
      <c r="C76" s="121"/>
      <c r="D76" s="121"/>
      <c r="E76" s="121"/>
      <c r="F76" s="121"/>
      <c r="G76" s="122"/>
    </row>
    <row r="77" spans="1:8" ht="15.6" x14ac:dyDescent="0.3">
      <c r="A77" s="105" t="s">
        <v>7</v>
      </c>
      <c r="B77" s="105"/>
      <c r="C77" s="105"/>
      <c r="D77" s="105"/>
      <c r="E77" s="105"/>
      <c r="F77" s="105"/>
      <c r="G77" s="105"/>
    </row>
    <row r="78" spans="1:8" ht="15.6" x14ac:dyDescent="0.3">
      <c r="A78" s="35" t="s">
        <v>131</v>
      </c>
      <c r="B78" s="35" t="s">
        <v>132</v>
      </c>
      <c r="C78" s="63">
        <v>2021</v>
      </c>
      <c r="D78" s="63">
        <v>2022</v>
      </c>
      <c r="E78" s="63">
        <v>2023</v>
      </c>
      <c r="F78" s="63">
        <v>2024</v>
      </c>
      <c r="G78" s="63">
        <v>2025</v>
      </c>
    </row>
    <row r="79" spans="1:8" x14ac:dyDescent="0.25">
      <c r="A79" s="137" t="s">
        <v>134</v>
      </c>
      <c r="B79" s="13" t="s">
        <v>28</v>
      </c>
      <c r="C79" s="65">
        <v>68</v>
      </c>
      <c r="D79" s="65">
        <v>57</v>
      </c>
      <c r="E79" s="65">
        <v>46</v>
      </c>
      <c r="F79" s="65">
        <v>47</v>
      </c>
      <c r="G79" s="65">
        <v>46</v>
      </c>
    </row>
    <row r="80" spans="1:8" x14ac:dyDescent="0.25">
      <c r="A80" s="138"/>
      <c r="B80" s="46" t="s">
        <v>29</v>
      </c>
      <c r="C80" s="65">
        <v>0</v>
      </c>
      <c r="D80" s="65">
        <v>0</v>
      </c>
      <c r="E80" s="65">
        <v>0</v>
      </c>
      <c r="F80" s="65">
        <v>0</v>
      </c>
      <c r="G80" s="65">
        <v>21</v>
      </c>
    </row>
    <row r="81" spans="1:7" x14ac:dyDescent="0.25">
      <c r="A81" s="100" t="s">
        <v>137</v>
      </c>
      <c r="B81" s="101"/>
      <c r="C81" s="64">
        <f>SUM(C79:C80)</f>
        <v>68</v>
      </c>
      <c r="D81" s="64">
        <f>SUM(D79:D80)</f>
        <v>57</v>
      </c>
      <c r="E81" s="64">
        <f>SUM(E79:E80)</f>
        <v>46</v>
      </c>
      <c r="F81" s="64">
        <f>SUM(F79:F80)</f>
        <v>47</v>
      </c>
      <c r="G81" s="64">
        <f>SUM(G79:G80)</f>
        <v>67</v>
      </c>
    </row>
    <row r="82" spans="1:7" s="39" customFormat="1" ht="9.9" customHeight="1" x14ac:dyDescent="0.25">
      <c r="A82" s="120"/>
      <c r="B82" s="121"/>
      <c r="C82" s="121"/>
      <c r="D82" s="121"/>
      <c r="E82" s="121"/>
      <c r="F82" s="121"/>
      <c r="G82" s="122"/>
    </row>
    <row r="83" spans="1:7" ht="15.6" x14ac:dyDescent="0.3">
      <c r="A83" s="105" t="s">
        <v>3</v>
      </c>
      <c r="B83" s="105"/>
      <c r="C83" s="105"/>
      <c r="D83" s="105"/>
      <c r="E83" s="105"/>
      <c r="F83" s="105"/>
      <c r="G83" s="105"/>
    </row>
    <row r="84" spans="1:7" ht="15.6" x14ac:dyDescent="0.3">
      <c r="A84" s="35" t="s">
        <v>131</v>
      </c>
      <c r="B84" s="35" t="s">
        <v>132</v>
      </c>
      <c r="C84" s="63">
        <v>2021</v>
      </c>
      <c r="D84" s="63">
        <v>2022</v>
      </c>
      <c r="E84" s="63">
        <v>2023</v>
      </c>
      <c r="F84" s="63">
        <v>2024</v>
      </c>
      <c r="G84" s="63">
        <v>2025</v>
      </c>
    </row>
    <row r="85" spans="1:7" ht="18" customHeight="1" x14ac:dyDescent="0.25">
      <c r="A85" s="110" t="s">
        <v>143</v>
      </c>
      <c r="B85" s="41" t="s">
        <v>112</v>
      </c>
      <c r="C85" s="66">
        <v>17</v>
      </c>
      <c r="D85" s="66">
        <v>35</v>
      </c>
      <c r="E85" s="66">
        <v>34</v>
      </c>
      <c r="F85" s="66">
        <v>15</v>
      </c>
      <c r="G85" s="66">
        <v>30</v>
      </c>
    </row>
    <row r="86" spans="1:7" ht="18" customHeight="1" x14ac:dyDescent="0.25">
      <c r="A86" s="111"/>
      <c r="B86" s="41" t="s">
        <v>113</v>
      </c>
      <c r="C86" s="66">
        <v>50</v>
      </c>
      <c r="D86" s="66">
        <v>41</v>
      </c>
      <c r="E86" s="66">
        <v>30</v>
      </c>
      <c r="F86" s="66">
        <v>34</v>
      </c>
      <c r="G86" s="66">
        <v>51</v>
      </c>
    </row>
    <row r="87" spans="1:7" ht="18" customHeight="1" x14ac:dyDescent="0.25">
      <c r="A87" s="111"/>
      <c r="B87" s="41" t="s">
        <v>114</v>
      </c>
      <c r="C87" s="66">
        <v>3</v>
      </c>
      <c r="D87" s="66">
        <v>36</v>
      </c>
      <c r="E87" s="66">
        <v>28</v>
      </c>
      <c r="F87" s="66">
        <v>19</v>
      </c>
      <c r="G87" s="66">
        <v>16</v>
      </c>
    </row>
    <row r="88" spans="1:7" ht="18" customHeight="1" x14ac:dyDescent="0.25">
      <c r="A88" s="111"/>
      <c r="B88" s="41" t="s">
        <v>115</v>
      </c>
      <c r="C88" s="66">
        <v>2</v>
      </c>
      <c r="D88" s="66">
        <v>45</v>
      </c>
      <c r="E88" s="66">
        <v>41</v>
      </c>
      <c r="F88" s="66">
        <v>21</v>
      </c>
      <c r="G88" s="66">
        <v>18</v>
      </c>
    </row>
    <row r="89" spans="1:7" ht="18" customHeight="1" x14ac:dyDescent="0.25">
      <c r="A89" s="111"/>
      <c r="B89" s="41" t="s">
        <v>116</v>
      </c>
      <c r="C89" s="66">
        <v>8</v>
      </c>
      <c r="D89" s="66">
        <v>18</v>
      </c>
      <c r="E89" s="66">
        <v>28</v>
      </c>
      <c r="F89" s="66">
        <v>34</v>
      </c>
      <c r="G89" s="66">
        <v>13</v>
      </c>
    </row>
    <row r="90" spans="1:7" ht="18" customHeight="1" x14ac:dyDescent="0.25">
      <c r="A90" s="111"/>
      <c r="B90" s="41" t="s">
        <v>117</v>
      </c>
      <c r="C90" s="66">
        <v>31</v>
      </c>
      <c r="D90" s="66">
        <v>19</v>
      </c>
      <c r="E90" s="66">
        <v>22</v>
      </c>
      <c r="F90" s="66">
        <v>20</v>
      </c>
      <c r="G90" s="66">
        <v>19</v>
      </c>
    </row>
    <row r="91" spans="1:7" ht="18" customHeight="1" x14ac:dyDescent="0.25">
      <c r="A91" s="112"/>
      <c r="B91" s="41" t="s">
        <v>118</v>
      </c>
      <c r="C91" s="66">
        <v>7</v>
      </c>
      <c r="D91" s="66">
        <v>19</v>
      </c>
      <c r="E91" s="66">
        <v>1</v>
      </c>
      <c r="F91" s="66">
        <v>5</v>
      </c>
      <c r="G91" s="66">
        <v>13</v>
      </c>
    </row>
    <row r="92" spans="1:7" x14ac:dyDescent="0.25">
      <c r="A92" s="100" t="s">
        <v>137</v>
      </c>
      <c r="B92" s="101"/>
      <c r="C92" s="64">
        <f>SUM(C85:C91)</f>
        <v>118</v>
      </c>
      <c r="D92" s="64">
        <f>SUM(D85:D91)</f>
        <v>213</v>
      </c>
      <c r="E92" s="64">
        <f>SUM(E85:E91)</f>
        <v>184</v>
      </c>
      <c r="F92" s="64">
        <f>SUM(F85:F91)</f>
        <v>148</v>
      </c>
      <c r="G92" s="64">
        <f>SUM(G85:G91)</f>
        <v>160</v>
      </c>
    </row>
    <row r="93" spans="1:7" s="39" customFormat="1" ht="9.9" customHeight="1" x14ac:dyDescent="0.25">
      <c r="A93" s="120"/>
      <c r="B93" s="121"/>
      <c r="C93" s="121"/>
      <c r="D93" s="121"/>
      <c r="E93" s="121"/>
      <c r="F93" s="121"/>
      <c r="G93" s="122"/>
    </row>
    <row r="94" spans="1:7" ht="20.100000000000001" customHeight="1" x14ac:dyDescent="0.3">
      <c r="A94" s="105" t="s">
        <v>144</v>
      </c>
      <c r="B94" s="105"/>
      <c r="C94" s="105"/>
      <c r="D94" s="105"/>
      <c r="E94" s="105"/>
      <c r="F94" s="105"/>
      <c r="G94" s="105"/>
    </row>
    <row r="95" spans="1:7" ht="20.100000000000001" customHeight="1" x14ac:dyDescent="0.3">
      <c r="A95" s="35" t="s">
        <v>131</v>
      </c>
      <c r="B95" s="35" t="s">
        <v>132</v>
      </c>
      <c r="C95" s="63">
        <v>2021</v>
      </c>
      <c r="D95" s="63">
        <v>2022</v>
      </c>
      <c r="E95" s="63">
        <v>2023</v>
      </c>
      <c r="F95" s="63">
        <v>2024</v>
      </c>
      <c r="G95" s="63">
        <v>2025</v>
      </c>
    </row>
    <row r="96" spans="1:7" ht="18" customHeight="1" x14ac:dyDescent="0.25">
      <c r="A96" s="123" t="s">
        <v>133</v>
      </c>
      <c r="B96" s="124"/>
      <c r="C96" s="64">
        <f>SUM(C97:C107)</f>
        <v>280</v>
      </c>
      <c r="D96" s="64">
        <f>SUM(D97:D107)</f>
        <v>122</v>
      </c>
      <c r="E96" s="64">
        <f>SUM(E97:E107)</f>
        <v>238</v>
      </c>
      <c r="F96" s="64">
        <f>SUM(F97:F107)</f>
        <v>308</v>
      </c>
      <c r="G96" s="64">
        <f>SUM(G97:G107)</f>
        <v>227</v>
      </c>
    </row>
    <row r="97" spans="1:7" ht="18" customHeight="1" x14ac:dyDescent="0.25">
      <c r="A97" s="115" t="s">
        <v>134</v>
      </c>
      <c r="B97" s="41" t="s">
        <v>30</v>
      </c>
      <c r="C97" s="66">
        <v>3</v>
      </c>
      <c r="D97" s="66">
        <v>1</v>
      </c>
      <c r="E97" s="66">
        <v>2</v>
      </c>
      <c r="F97" s="66">
        <v>0</v>
      </c>
      <c r="G97" s="66">
        <v>1</v>
      </c>
    </row>
    <row r="98" spans="1:7" ht="18" customHeight="1" x14ac:dyDescent="0.25">
      <c r="A98" s="116"/>
      <c r="B98" s="41" t="s">
        <v>31</v>
      </c>
      <c r="C98" s="66">
        <v>14</v>
      </c>
      <c r="D98" s="66">
        <v>2</v>
      </c>
      <c r="E98" s="66">
        <v>7</v>
      </c>
      <c r="F98" s="66">
        <v>15</v>
      </c>
      <c r="G98" s="66">
        <v>4</v>
      </c>
    </row>
    <row r="99" spans="1:7" ht="18" customHeight="1" x14ac:dyDescent="0.25">
      <c r="A99" s="116"/>
      <c r="B99" s="41" t="s">
        <v>32</v>
      </c>
      <c r="C99" s="66">
        <v>3</v>
      </c>
      <c r="D99" s="66">
        <v>1</v>
      </c>
      <c r="E99" s="66">
        <v>2</v>
      </c>
      <c r="F99" s="66">
        <v>10</v>
      </c>
      <c r="G99" s="66">
        <v>4</v>
      </c>
    </row>
    <row r="100" spans="1:7" ht="18" customHeight="1" x14ac:dyDescent="0.25">
      <c r="A100" s="116"/>
      <c r="B100" s="41" t="s">
        <v>33</v>
      </c>
      <c r="C100" s="66">
        <v>182</v>
      </c>
      <c r="D100" s="66">
        <v>67</v>
      </c>
      <c r="E100" s="66">
        <v>122</v>
      </c>
      <c r="F100" s="66">
        <v>165</v>
      </c>
      <c r="G100" s="66">
        <v>116</v>
      </c>
    </row>
    <row r="101" spans="1:7" ht="18" customHeight="1" x14ac:dyDescent="0.25">
      <c r="A101" s="116"/>
      <c r="B101" s="41" t="s">
        <v>34</v>
      </c>
      <c r="C101" s="66">
        <v>64</v>
      </c>
      <c r="D101" s="66">
        <v>27</v>
      </c>
      <c r="E101" s="66">
        <v>74</v>
      </c>
      <c r="F101" s="66">
        <v>96</v>
      </c>
      <c r="G101" s="66">
        <v>72</v>
      </c>
    </row>
    <row r="102" spans="1:7" ht="18" customHeight="1" x14ac:dyDescent="0.25">
      <c r="A102" s="116"/>
      <c r="B102" s="41" t="s">
        <v>35</v>
      </c>
      <c r="C102" s="66">
        <v>6</v>
      </c>
      <c r="D102" s="66">
        <v>4</v>
      </c>
      <c r="E102" s="66">
        <v>10</v>
      </c>
      <c r="F102" s="66">
        <v>2</v>
      </c>
      <c r="G102" s="66">
        <v>13</v>
      </c>
    </row>
    <row r="103" spans="1:7" ht="18" customHeight="1" x14ac:dyDescent="0.25">
      <c r="A103" s="116"/>
      <c r="B103" s="41" t="s">
        <v>36</v>
      </c>
      <c r="C103" s="66" t="s">
        <v>27</v>
      </c>
      <c r="D103" s="66">
        <v>1</v>
      </c>
      <c r="E103" s="66">
        <v>2</v>
      </c>
      <c r="F103" s="66">
        <v>3</v>
      </c>
      <c r="G103" s="66">
        <v>1</v>
      </c>
    </row>
    <row r="104" spans="1:7" ht="18" customHeight="1" x14ac:dyDescent="0.25">
      <c r="A104" s="116"/>
      <c r="B104" s="41" t="s">
        <v>37</v>
      </c>
      <c r="C104" s="66">
        <v>2</v>
      </c>
      <c r="D104" s="66" t="s">
        <v>27</v>
      </c>
      <c r="E104" s="66">
        <v>3</v>
      </c>
      <c r="F104" s="66">
        <v>3</v>
      </c>
      <c r="G104" s="66">
        <v>2</v>
      </c>
    </row>
    <row r="105" spans="1:7" ht="18" customHeight="1" x14ac:dyDescent="0.25">
      <c r="A105" s="116"/>
      <c r="B105" s="41" t="s">
        <v>38</v>
      </c>
      <c r="C105" s="66" t="s">
        <v>27</v>
      </c>
      <c r="D105" s="66">
        <v>2</v>
      </c>
      <c r="E105" s="66">
        <v>2</v>
      </c>
      <c r="F105" s="66">
        <v>0</v>
      </c>
      <c r="G105" s="66">
        <v>1</v>
      </c>
    </row>
    <row r="106" spans="1:7" ht="18" customHeight="1" x14ac:dyDescent="0.25">
      <c r="A106" s="116"/>
      <c r="B106" s="41" t="s">
        <v>39</v>
      </c>
      <c r="C106" s="66" t="s">
        <v>27</v>
      </c>
      <c r="D106" s="66">
        <v>6</v>
      </c>
      <c r="E106" s="66" t="s">
        <v>27</v>
      </c>
      <c r="F106" s="66">
        <v>1</v>
      </c>
      <c r="G106" s="66">
        <v>2</v>
      </c>
    </row>
    <row r="107" spans="1:7" ht="18" customHeight="1" x14ac:dyDescent="0.25">
      <c r="A107" s="117"/>
      <c r="B107" s="41" t="s">
        <v>40</v>
      </c>
      <c r="C107" s="66">
        <v>6</v>
      </c>
      <c r="D107" s="66">
        <v>11</v>
      </c>
      <c r="E107" s="66">
        <v>14</v>
      </c>
      <c r="F107" s="66">
        <v>13</v>
      </c>
      <c r="G107" s="66">
        <v>11</v>
      </c>
    </row>
    <row r="108" spans="1:7" ht="18" customHeight="1" x14ac:dyDescent="0.25">
      <c r="A108" s="113" t="s">
        <v>135</v>
      </c>
      <c r="B108" s="114"/>
      <c r="C108" s="64">
        <f>SUM(C109:C122)</f>
        <v>149</v>
      </c>
      <c r="D108" s="64">
        <f>SUM(D109:D122)</f>
        <v>178</v>
      </c>
      <c r="E108" s="64">
        <f>SUM(E109:E122)</f>
        <v>171</v>
      </c>
      <c r="F108" s="64">
        <f>SUM(F109:F122)</f>
        <v>178</v>
      </c>
      <c r="G108" s="64">
        <f>SUM(G109:G122)</f>
        <v>170</v>
      </c>
    </row>
    <row r="109" spans="1:7" ht="18" customHeight="1" x14ac:dyDescent="0.25">
      <c r="A109" s="115" t="s">
        <v>64</v>
      </c>
      <c r="B109" s="41" t="s">
        <v>35</v>
      </c>
      <c r="C109" s="66">
        <v>15</v>
      </c>
      <c r="D109" s="66">
        <v>33</v>
      </c>
      <c r="E109" s="66">
        <v>30</v>
      </c>
      <c r="F109" s="66">
        <v>17</v>
      </c>
      <c r="G109" s="66">
        <v>30</v>
      </c>
    </row>
    <row r="110" spans="1:7" ht="18" customHeight="1" x14ac:dyDescent="0.25">
      <c r="A110" s="117"/>
      <c r="B110" s="41" t="s">
        <v>33</v>
      </c>
      <c r="C110" s="66">
        <v>19</v>
      </c>
      <c r="D110" s="66">
        <v>28</v>
      </c>
      <c r="E110" s="66">
        <v>6</v>
      </c>
      <c r="F110" s="66">
        <v>9</v>
      </c>
      <c r="G110" s="66">
        <v>6</v>
      </c>
    </row>
    <row r="111" spans="1:7" ht="18" customHeight="1" x14ac:dyDescent="0.25">
      <c r="A111" s="115" t="s">
        <v>45</v>
      </c>
      <c r="B111" s="41" t="s">
        <v>35</v>
      </c>
      <c r="C111" s="66" t="s">
        <v>27</v>
      </c>
      <c r="D111" s="66">
        <v>6</v>
      </c>
      <c r="E111" s="66">
        <v>6</v>
      </c>
      <c r="F111" s="66">
        <v>1</v>
      </c>
      <c r="G111" s="66">
        <v>6</v>
      </c>
    </row>
    <row r="112" spans="1:7" ht="18" customHeight="1" x14ac:dyDescent="0.25">
      <c r="A112" s="117"/>
      <c r="B112" s="41" t="s">
        <v>33</v>
      </c>
      <c r="C112" s="66">
        <v>19</v>
      </c>
      <c r="D112" s="66">
        <v>12</v>
      </c>
      <c r="E112" s="66">
        <v>10</v>
      </c>
      <c r="F112" s="66">
        <v>0</v>
      </c>
      <c r="G112" s="66">
        <v>10</v>
      </c>
    </row>
    <row r="113" spans="1:7" ht="18" customHeight="1" x14ac:dyDescent="0.25">
      <c r="A113" s="115" t="s">
        <v>48</v>
      </c>
      <c r="B113" s="41" t="s">
        <v>35</v>
      </c>
      <c r="C113" s="66">
        <v>15</v>
      </c>
      <c r="D113" s="66">
        <v>28</v>
      </c>
      <c r="E113" s="66">
        <v>20</v>
      </c>
      <c r="F113" s="66">
        <v>34</v>
      </c>
      <c r="G113" s="66">
        <v>20</v>
      </c>
    </row>
    <row r="114" spans="1:7" ht="18" customHeight="1" x14ac:dyDescent="0.25">
      <c r="A114" s="117"/>
      <c r="B114" s="41" t="s">
        <v>33</v>
      </c>
      <c r="C114" s="66">
        <v>8</v>
      </c>
      <c r="D114" s="66">
        <v>15</v>
      </c>
      <c r="E114" s="66">
        <v>23</v>
      </c>
      <c r="F114" s="66">
        <v>13</v>
      </c>
      <c r="G114" s="66">
        <v>23</v>
      </c>
    </row>
    <row r="115" spans="1:7" ht="18" customHeight="1" x14ac:dyDescent="0.25">
      <c r="A115" s="115" t="s">
        <v>61</v>
      </c>
      <c r="B115" s="41" t="s">
        <v>35</v>
      </c>
      <c r="C115" s="66">
        <v>7</v>
      </c>
      <c r="D115" s="66">
        <v>9</v>
      </c>
      <c r="E115" s="66">
        <v>7</v>
      </c>
      <c r="F115" s="66">
        <v>5</v>
      </c>
      <c r="G115" s="66">
        <v>7</v>
      </c>
    </row>
    <row r="116" spans="1:7" ht="18" customHeight="1" x14ac:dyDescent="0.25">
      <c r="A116" s="117"/>
      <c r="B116" s="41" t="s">
        <v>33</v>
      </c>
      <c r="C116" s="66">
        <v>12</v>
      </c>
      <c r="D116" s="66">
        <v>6</v>
      </c>
      <c r="E116" s="66">
        <v>15</v>
      </c>
      <c r="F116" s="66">
        <v>12</v>
      </c>
      <c r="G116" s="66">
        <v>15</v>
      </c>
    </row>
    <row r="117" spans="1:7" ht="18" customHeight="1" x14ac:dyDescent="0.25">
      <c r="A117" s="115" t="s">
        <v>126</v>
      </c>
      <c r="B117" s="41" t="s">
        <v>35</v>
      </c>
      <c r="C117" s="66">
        <v>25</v>
      </c>
      <c r="D117" s="66">
        <v>23</v>
      </c>
      <c r="E117" s="66">
        <v>28</v>
      </c>
      <c r="F117" s="66">
        <v>32</v>
      </c>
      <c r="G117" s="66">
        <v>28</v>
      </c>
    </row>
    <row r="118" spans="1:7" ht="18" customHeight="1" x14ac:dyDescent="0.25">
      <c r="A118" s="117"/>
      <c r="B118" s="41" t="s">
        <v>33</v>
      </c>
      <c r="C118" s="66">
        <v>14</v>
      </c>
      <c r="D118" s="66">
        <v>9</v>
      </c>
      <c r="E118" s="66">
        <v>11</v>
      </c>
      <c r="F118" s="66">
        <v>14</v>
      </c>
      <c r="G118" s="66">
        <v>11</v>
      </c>
    </row>
    <row r="119" spans="1:7" ht="18" customHeight="1" x14ac:dyDescent="0.25">
      <c r="A119" s="115" t="s">
        <v>65</v>
      </c>
      <c r="B119" s="41" t="s">
        <v>35</v>
      </c>
      <c r="C119" s="66" t="s">
        <v>27</v>
      </c>
      <c r="D119" s="66" t="s">
        <v>27</v>
      </c>
      <c r="E119" s="66">
        <v>9</v>
      </c>
      <c r="F119" s="66">
        <v>5</v>
      </c>
      <c r="G119" s="66">
        <v>9</v>
      </c>
    </row>
    <row r="120" spans="1:7" ht="18" customHeight="1" x14ac:dyDescent="0.25">
      <c r="A120" s="117"/>
      <c r="B120" s="41" t="s">
        <v>34</v>
      </c>
      <c r="C120" s="66">
        <v>7</v>
      </c>
      <c r="D120" s="66" t="s">
        <v>27</v>
      </c>
      <c r="E120" s="66">
        <v>0</v>
      </c>
      <c r="F120" s="66">
        <v>3</v>
      </c>
      <c r="G120" s="66">
        <v>0</v>
      </c>
    </row>
    <row r="121" spans="1:7" ht="18" customHeight="1" x14ac:dyDescent="0.25">
      <c r="A121" s="47" t="s">
        <v>130</v>
      </c>
      <c r="B121" s="41" t="s">
        <v>35</v>
      </c>
      <c r="C121" s="66">
        <v>8</v>
      </c>
      <c r="D121" s="66">
        <v>8</v>
      </c>
      <c r="E121" s="66">
        <v>5</v>
      </c>
      <c r="F121" s="66">
        <v>31</v>
      </c>
      <c r="G121" s="66">
        <v>5</v>
      </c>
    </row>
    <row r="122" spans="1:7" ht="18" customHeight="1" x14ac:dyDescent="0.25">
      <c r="A122" s="47" t="s">
        <v>45</v>
      </c>
      <c r="B122" s="41" t="s">
        <v>31</v>
      </c>
      <c r="C122" s="66" t="s">
        <v>27</v>
      </c>
      <c r="D122" s="66">
        <v>1</v>
      </c>
      <c r="E122" s="66">
        <v>1</v>
      </c>
      <c r="F122" s="66">
        <v>2</v>
      </c>
      <c r="G122" s="66">
        <v>0</v>
      </c>
    </row>
    <row r="123" spans="1:7" ht="18" customHeight="1" x14ac:dyDescent="0.25">
      <c r="A123" s="100" t="s">
        <v>137</v>
      </c>
      <c r="B123" s="101"/>
      <c r="C123" s="64">
        <f>+C108+C96</f>
        <v>429</v>
      </c>
      <c r="D123" s="64">
        <f>+D108+D96</f>
        <v>300</v>
      </c>
      <c r="E123" s="64">
        <f>+E108+E96</f>
        <v>409</v>
      </c>
      <c r="F123" s="64">
        <f>+F108+F96</f>
        <v>486</v>
      </c>
      <c r="G123" s="64">
        <f>+G108+G96</f>
        <v>397</v>
      </c>
    </row>
    <row r="124" spans="1:7" s="39" customFormat="1" ht="9.9" customHeight="1" x14ac:dyDescent="0.25">
      <c r="A124" s="132"/>
      <c r="B124" s="133"/>
      <c r="C124" s="133"/>
      <c r="D124" s="133"/>
      <c r="E124" s="133"/>
      <c r="F124" s="133"/>
      <c r="G124" s="134"/>
    </row>
    <row r="125" spans="1:7" ht="20.100000000000001" customHeight="1" x14ac:dyDescent="0.3">
      <c r="A125" s="105" t="s">
        <v>0</v>
      </c>
      <c r="B125" s="105"/>
      <c r="C125" s="105"/>
      <c r="D125" s="105"/>
      <c r="E125" s="105"/>
      <c r="F125" s="105"/>
      <c r="G125" s="105"/>
    </row>
    <row r="126" spans="1:7" ht="20.100000000000001" customHeight="1" x14ac:dyDescent="0.3">
      <c r="A126" s="35" t="s">
        <v>131</v>
      </c>
      <c r="B126" s="35" t="s">
        <v>132</v>
      </c>
      <c r="C126" s="63">
        <v>2021</v>
      </c>
      <c r="D126" s="63">
        <v>2022</v>
      </c>
      <c r="E126" s="63">
        <v>2023</v>
      </c>
      <c r="F126" s="63">
        <v>2024</v>
      </c>
      <c r="G126" s="63">
        <v>2025</v>
      </c>
    </row>
    <row r="127" spans="1:7" ht="18" customHeight="1" x14ac:dyDescent="0.25">
      <c r="A127" s="123" t="s">
        <v>133</v>
      </c>
      <c r="B127" s="124"/>
      <c r="C127" s="64">
        <f>SUM(C128:C133)</f>
        <v>57</v>
      </c>
      <c r="D127" s="64">
        <f>SUM(D128:D133)</f>
        <v>97</v>
      </c>
      <c r="E127" s="64">
        <f>SUM(E128:E133)</f>
        <v>54</v>
      </c>
      <c r="F127" s="64">
        <f>SUM(F128:F133)</f>
        <v>63</v>
      </c>
      <c r="G127" s="64">
        <f>SUM(G128:G133)</f>
        <v>40</v>
      </c>
    </row>
    <row r="128" spans="1:7" ht="18" customHeight="1" x14ac:dyDescent="0.25">
      <c r="A128" s="118" t="s">
        <v>138</v>
      </c>
      <c r="B128" s="41" t="s">
        <v>50</v>
      </c>
      <c r="C128" s="66">
        <v>34</v>
      </c>
      <c r="D128" s="66">
        <v>66</v>
      </c>
      <c r="E128" s="66">
        <v>31</v>
      </c>
      <c r="F128" s="66">
        <v>47</v>
      </c>
      <c r="G128" s="66">
        <v>29</v>
      </c>
    </row>
    <row r="129" spans="1:7" ht="18" customHeight="1" x14ac:dyDescent="0.25">
      <c r="A129" s="131"/>
      <c r="B129" s="41" t="s">
        <v>67</v>
      </c>
      <c r="C129" s="66">
        <v>2</v>
      </c>
      <c r="D129" s="66">
        <v>4</v>
      </c>
      <c r="E129" s="66">
        <v>5</v>
      </c>
      <c r="F129" s="66">
        <v>3</v>
      </c>
      <c r="G129" s="66">
        <v>0</v>
      </c>
    </row>
    <row r="130" spans="1:7" ht="18" customHeight="1" x14ac:dyDescent="0.25">
      <c r="A130" s="131"/>
      <c r="B130" s="41" t="s">
        <v>68</v>
      </c>
      <c r="C130" s="66">
        <v>4</v>
      </c>
      <c r="D130" s="66">
        <v>1</v>
      </c>
      <c r="E130" s="66">
        <v>3</v>
      </c>
      <c r="F130" s="66">
        <v>4</v>
      </c>
      <c r="G130" s="66">
        <v>1</v>
      </c>
    </row>
    <row r="131" spans="1:7" ht="18" customHeight="1" x14ac:dyDescent="0.25">
      <c r="A131" s="131"/>
      <c r="B131" s="41" t="s">
        <v>69</v>
      </c>
      <c r="C131" s="66">
        <v>2</v>
      </c>
      <c r="D131" s="66">
        <v>3</v>
      </c>
      <c r="E131" s="66">
        <v>0</v>
      </c>
      <c r="F131" s="66">
        <v>0</v>
      </c>
      <c r="G131" s="66">
        <v>0</v>
      </c>
    </row>
    <row r="132" spans="1:7" ht="18" customHeight="1" x14ac:dyDescent="0.25">
      <c r="A132" s="131"/>
      <c r="B132" s="41" t="s">
        <v>51</v>
      </c>
      <c r="C132" s="66">
        <v>4</v>
      </c>
      <c r="D132" s="66">
        <v>3</v>
      </c>
      <c r="E132" s="66">
        <v>0</v>
      </c>
      <c r="F132" s="66">
        <v>2</v>
      </c>
      <c r="G132" s="66">
        <v>2</v>
      </c>
    </row>
    <row r="133" spans="1:7" ht="18" customHeight="1" x14ac:dyDescent="0.25">
      <c r="A133" s="119"/>
      <c r="B133" s="41" t="s">
        <v>70</v>
      </c>
      <c r="C133" s="66">
        <v>11</v>
      </c>
      <c r="D133" s="66">
        <v>20</v>
      </c>
      <c r="E133" s="66">
        <v>15</v>
      </c>
      <c r="F133" s="66">
        <v>7</v>
      </c>
      <c r="G133" s="66">
        <v>8</v>
      </c>
    </row>
    <row r="134" spans="1:7" ht="18" customHeight="1" x14ac:dyDescent="0.25">
      <c r="A134" s="113" t="s">
        <v>135</v>
      </c>
      <c r="B134" s="114"/>
      <c r="C134" s="64">
        <f>SUM(C135:C143)</f>
        <v>138</v>
      </c>
      <c r="D134" s="64">
        <f>SUM(D135:D143)</f>
        <v>143</v>
      </c>
      <c r="E134" s="64">
        <f>SUM(E135:E143)</f>
        <v>41</v>
      </c>
      <c r="F134" s="64">
        <f>SUM(F135:F143)</f>
        <v>172</v>
      </c>
      <c r="G134" s="64">
        <f>SUM(G135:G143)</f>
        <v>125</v>
      </c>
    </row>
    <row r="135" spans="1:7" ht="18" customHeight="1" x14ac:dyDescent="0.25">
      <c r="A135" s="118" t="s">
        <v>126</v>
      </c>
      <c r="B135" s="41" t="s">
        <v>50</v>
      </c>
      <c r="C135" s="66">
        <v>28</v>
      </c>
      <c r="D135" s="66">
        <v>31</v>
      </c>
      <c r="E135" s="66">
        <v>9</v>
      </c>
      <c r="F135" s="66">
        <v>28</v>
      </c>
      <c r="G135" s="66">
        <v>27</v>
      </c>
    </row>
    <row r="136" spans="1:7" ht="18" customHeight="1" x14ac:dyDescent="0.25">
      <c r="A136" s="119"/>
      <c r="B136" s="41" t="s">
        <v>51</v>
      </c>
      <c r="C136" s="66">
        <v>13</v>
      </c>
      <c r="D136" s="66">
        <v>27</v>
      </c>
      <c r="E136" s="66">
        <v>9</v>
      </c>
      <c r="F136" s="66">
        <v>36</v>
      </c>
      <c r="G136" s="66">
        <v>12</v>
      </c>
    </row>
    <row r="137" spans="1:7" ht="18" customHeight="1" x14ac:dyDescent="0.25">
      <c r="A137" s="118" t="s">
        <v>49</v>
      </c>
      <c r="B137" s="41" t="s">
        <v>50</v>
      </c>
      <c r="C137" s="66">
        <v>26</v>
      </c>
      <c r="D137" s="66" t="s">
        <v>27</v>
      </c>
      <c r="E137" s="66">
        <v>2</v>
      </c>
      <c r="F137" s="66">
        <v>33</v>
      </c>
      <c r="G137" s="66">
        <v>23</v>
      </c>
    </row>
    <row r="138" spans="1:7" ht="18" customHeight="1" x14ac:dyDescent="0.25">
      <c r="A138" s="119"/>
      <c r="B138" s="41" t="s">
        <v>51</v>
      </c>
      <c r="C138" s="66">
        <v>4</v>
      </c>
      <c r="D138" s="66">
        <v>27</v>
      </c>
      <c r="E138" s="66">
        <v>0</v>
      </c>
      <c r="F138" s="66">
        <v>7</v>
      </c>
      <c r="G138" s="66">
        <v>7</v>
      </c>
    </row>
    <row r="139" spans="1:7" ht="18" customHeight="1" x14ac:dyDescent="0.25">
      <c r="A139" s="118" t="s">
        <v>127</v>
      </c>
      <c r="B139" s="41" t="s">
        <v>50</v>
      </c>
      <c r="C139" s="66">
        <v>34</v>
      </c>
      <c r="D139" s="66">
        <v>35</v>
      </c>
      <c r="E139" s="66">
        <v>6</v>
      </c>
      <c r="F139" s="66">
        <v>32</v>
      </c>
      <c r="G139" s="66">
        <v>25</v>
      </c>
    </row>
    <row r="140" spans="1:7" ht="18" customHeight="1" x14ac:dyDescent="0.25">
      <c r="A140" s="119"/>
      <c r="B140" s="41" t="s">
        <v>51</v>
      </c>
      <c r="C140" s="66">
        <v>19</v>
      </c>
      <c r="D140" s="66">
        <v>12</v>
      </c>
      <c r="E140" s="66">
        <v>1</v>
      </c>
      <c r="F140" s="66">
        <v>6</v>
      </c>
      <c r="G140" s="66">
        <v>10</v>
      </c>
    </row>
    <row r="141" spans="1:7" ht="18" customHeight="1" x14ac:dyDescent="0.25">
      <c r="A141" s="118" t="s">
        <v>62</v>
      </c>
      <c r="B141" s="41" t="s">
        <v>50</v>
      </c>
      <c r="C141" s="66">
        <v>7</v>
      </c>
      <c r="D141" s="66">
        <v>5</v>
      </c>
      <c r="E141" s="66">
        <v>7</v>
      </c>
      <c r="F141" s="66">
        <v>23</v>
      </c>
      <c r="G141" s="66">
        <v>10</v>
      </c>
    </row>
    <row r="142" spans="1:7" ht="18" customHeight="1" x14ac:dyDescent="0.25">
      <c r="A142" s="119"/>
      <c r="B142" s="41" t="s">
        <v>51</v>
      </c>
      <c r="C142" s="66">
        <v>4</v>
      </c>
      <c r="D142" s="66">
        <v>4</v>
      </c>
      <c r="E142" s="66">
        <v>1</v>
      </c>
      <c r="F142" s="66">
        <v>7</v>
      </c>
      <c r="G142" s="66">
        <v>9</v>
      </c>
    </row>
    <row r="143" spans="1:7" ht="23.25" customHeight="1" x14ac:dyDescent="0.25">
      <c r="A143" s="48" t="s">
        <v>58</v>
      </c>
      <c r="B143" s="41" t="s">
        <v>51</v>
      </c>
      <c r="C143" s="66">
        <v>3</v>
      </c>
      <c r="D143" s="66">
        <v>2</v>
      </c>
      <c r="E143" s="66">
        <v>6</v>
      </c>
      <c r="F143" s="66">
        <v>0</v>
      </c>
      <c r="G143" s="66">
        <v>2</v>
      </c>
    </row>
    <row r="144" spans="1:7" ht="18" customHeight="1" x14ac:dyDescent="0.25">
      <c r="A144" s="100" t="s">
        <v>137</v>
      </c>
      <c r="B144" s="101"/>
      <c r="C144" s="64">
        <f>+C134+C127</f>
        <v>195</v>
      </c>
      <c r="D144" s="64">
        <f>+D134+D127</f>
        <v>240</v>
      </c>
      <c r="E144" s="64">
        <f>+E134+E127</f>
        <v>95</v>
      </c>
      <c r="F144" s="64">
        <f>+F134+F127</f>
        <v>235</v>
      </c>
      <c r="G144" s="64">
        <f>+G134+G127</f>
        <v>165</v>
      </c>
    </row>
    <row r="145" spans="1:7" ht="18" customHeight="1" x14ac:dyDescent="0.25">
      <c r="A145" s="128" t="s">
        <v>145</v>
      </c>
      <c r="B145" s="129"/>
      <c r="C145" s="129"/>
      <c r="D145" s="129"/>
      <c r="E145" s="129"/>
      <c r="F145" s="129"/>
      <c r="G145" s="130"/>
    </row>
    <row r="146" spans="1:7" ht="20.100000000000001" customHeight="1" x14ac:dyDescent="0.3">
      <c r="A146" s="105" t="s">
        <v>4</v>
      </c>
      <c r="B146" s="105"/>
      <c r="C146" s="105"/>
      <c r="D146" s="105"/>
      <c r="E146" s="105"/>
      <c r="F146" s="105"/>
      <c r="G146" s="105"/>
    </row>
    <row r="147" spans="1:7" ht="20.100000000000001" customHeight="1" x14ac:dyDescent="0.3">
      <c r="A147" s="35" t="s">
        <v>131</v>
      </c>
      <c r="B147" s="35" t="s">
        <v>132</v>
      </c>
      <c r="C147" s="63">
        <v>2021</v>
      </c>
      <c r="D147" s="63">
        <v>2022</v>
      </c>
      <c r="E147" s="63">
        <v>2023</v>
      </c>
      <c r="F147" s="63">
        <v>2024</v>
      </c>
      <c r="G147" s="63">
        <v>2025</v>
      </c>
    </row>
    <row r="148" spans="1:7" ht="18" customHeight="1" x14ac:dyDescent="0.25">
      <c r="A148" s="123" t="s">
        <v>133</v>
      </c>
      <c r="B148" s="124"/>
      <c r="C148" s="64">
        <f>+C149</f>
        <v>171</v>
      </c>
      <c r="D148" s="64">
        <f>+D149</f>
        <v>180</v>
      </c>
      <c r="E148" s="64">
        <f>+E149</f>
        <v>210</v>
      </c>
      <c r="F148" s="64">
        <f>+F149</f>
        <v>243</v>
      </c>
      <c r="G148" s="64">
        <f>+G149</f>
        <v>75</v>
      </c>
    </row>
    <row r="149" spans="1:7" ht="18" customHeight="1" x14ac:dyDescent="0.25">
      <c r="A149" s="49" t="s">
        <v>138</v>
      </c>
      <c r="B149" s="41" t="s">
        <v>52</v>
      </c>
      <c r="C149" s="66">
        <v>171</v>
      </c>
      <c r="D149" s="66">
        <v>180</v>
      </c>
      <c r="E149" s="66">
        <v>210</v>
      </c>
      <c r="F149" s="66">
        <v>243</v>
      </c>
      <c r="G149" s="66">
        <v>75</v>
      </c>
    </row>
    <row r="150" spans="1:7" ht="18" customHeight="1" x14ac:dyDescent="0.25">
      <c r="A150" s="113" t="s">
        <v>135</v>
      </c>
      <c r="B150" s="114"/>
      <c r="C150" s="64">
        <f>SUM(C151:C154)</f>
        <v>152</v>
      </c>
      <c r="D150" s="64">
        <f>SUM(D151:D154)</f>
        <v>141</v>
      </c>
      <c r="E150" s="64">
        <f>SUM(E151:E154)</f>
        <v>235</v>
      </c>
      <c r="F150" s="64">
        <f>SUM(F151:F154)</f>
        <v>294</v>
      </c>
      <c r="G150" s="64">
        <f>SUM(G151:G154)</f>
        <v>127</v>
      </c>
    </row>
    <row r="151" spans="1:7" ht="18" customHeight="1" x14ac:dyDescent="0.25">
      <c r="A151" s="50" t="s">
        <v>53</v>
      </c>
      <c r="B151" s="125" t="s">
        <v>52</v>
      </c>
      <c r="C151" s="66">
        <v>51</v>
      </c>
      <c r="D151" s="66">
        <v>59</v>
      </c>
      <c r="E151" s="66">
        <v>57</v>
      </c>
      <c r="F151" s="66">
        <v>66</v>
      </c>
      <c r="G151" s="66">
        <v>46</v>
      </c>
    </row>
    <row r="152" spans="1:7" ht="18" customHeight="1" x14ac:dyDescent="0.25">
      <c r="A152" s="50" t="s">
        <v>64</v>
      </c>
      <c r="B152" s="126"/>
      <c r="C152" s="66">
        <v>18</v>
      </c>
      <c r="D152" s="66">
        <v>21</v>
      </c>
      <c r="E152" s="66">
        <v>44</v>
      </c>
      <c r="F152" s="66">
        <v>67</v>
      </c>
      <c r="G152" s="68">
        <v>32</v>
      </c>
    </row>
    <row r="153" spans="1:7" ht="18" customHeight="1" x14ac:dyDescent="0.25">
      <c r="A153" s="50" t="s">
        <v>65</v>
      </c>
      <c r="B153" s="126"/>
      <c r="C153" s="66">
        <v>50</v>
      </c>
      <c r="D153" s="66">
        <v>26</v>
      </c>
      <c r="E153" s="66">
        <v>86</v>
      </c>
      <c r="F153" s="66">
        <v>97</v>
      </c>
      <c r="G153" s="66">
        <v>30</v>
      </c>
    </row>
    <row r="154" spans="1:7" ht="18" customHeight="1" x14ac:dyDescent="0.25">
      <c r="A154" s="50" t="s">
        <v>49</v>
      </c>
      <c r="B154" s="127"/>
      <c r="C154" s="66">
        <v>33</v>
      </c>
      <c r="D154" s="66">
        <v>35</v>
      </c>
      <c r="E154" s="66">
        <v>48</v>
      </c>
      <c r="F154" s="66">
        <v>64</v>
      </c>
      <c r="G154" s="66">
        <v>19</v>
      </c>
    </row>
    <row r="155" spans="1:7" ht="18" customHeight="1" x14ac:dyDescent="0.25">
      <c r="A155" s="100" t="s">
        <v>137</v>
      </c>
      <c r="B155" s="101"/>
      <c r="C155" s="64">
        <f>+C150+C148</f>
        <v>323</v>
      </c>
      <c r="D155" s="64">
        <f>+D150+D148</f>
        <v>321</v>
      </c>
      <c r="E155" s="64">
        <f>+E150+E148</f>
        <v>445</v>
      </c>
      <c r="F155" s="64">
        <f>+F150+F148</f>
        <v>537</v>
      </c>
      <c r="G155" s="64">
        <f>+G150+G148</f>
        <v>202</v>
      </c>
    </row>
    <row r="156" spans="1:7" s="39" customFormat="1" ht="9.9" customHeight="1" x14ac:dyDescent="0.25">
      <c r="A156" s="120"/>
      <c r="B156" s="121"/>
      <c r="C156" s="121"/>
      <c r="D156" s="121"/>
      <c r="E156" s="121"/>
      <c r="F156" s="121"/>
      <c r="G156" s="122"/>
    </row>
    <row r="157" spans="1:7" ht="20.100000000000001" customHeight="1" x14ac:dyDescent="0.3">
      <c r="A157" s="105" t="s">
        <v>146</v>
      </c>
      <c r="B157" s="105"/>
      <c r="C157" s="105"/>
      <c r="D157" s="105"/>
      <c r="E157" s="105"/>
      <c r="F157" s="105"/>
      <c r="G157" s="105"/>
    </row>
    <row r="158" spans="1:7" ht="20.100000000000001" customHeight="1" x14ac:dyDescent="0.3">
      <c r="A158" s="35" t="s">
        <v>131</v>
      </c>
      <c r="B158" s="35" t="s">
        <v>132</v>
      </c>
      <c r="C158" s="63">
        <v>2021</v>
      </c>
      <c r="D158" s="63">
        <v>2022</v>
      </c>
      <c r="E158" s="63">
        <v>2023</v>
      </c>
      <c r="F158" s="63">
        <v>2024</v>
      </c>
      <c r="G158" s="63">
        <v>2025</v>
      </c>
    </row>
    <row r="159" spans="1:7" ht="18" customHeight="1" x14ac:dyDescent="0.25">
      <c r="A159" s="110" t="s">
        <v>138</v>
      </c>
      <c r="B159" s="41" t="s">
        <v>119</v>
      </c>
      <c r="C159" s="69">
        <v>169</v>
      </c>
      <c r="D159" s="69">
        <v>235</v>
      </c>
      <c r="E159" s="69">
        <v>203</v>
      </c>
      <c r="F159" s="69">
        <v>221</v>
      </c>
      <c r="G159" s="69">
        <v>223</v>
      </c>
    </row>
    <row r="160" spans="1:7" ht="18" customHeight="1" x14ac:dyDescent="0.25">
      <c r="A160" s="111"/>
      <c r="B160" s="41" t="s">
        <v>120</v>
      </c>
      <c r="C160" s="69">
        <v>9</v>
      </c>
      <c r="D160" s="69">
        <v>21</v>
      </c>
      <c r="E160" s="69">
        <v>19</v>
      </c>
      <c r="F160" s="69">
        <v>23</v>
      </c>
      <c r="G160" s="69">
        <v>31</v>
      </c>
    </row>
    <row r="161" spans="1:7" ht="18" customHeight="1" x14ac:dyDescent="0.25">
      <c r="A161" s="111"/>
      <c r="B161" s="41" t="s">
        <v>121</v>
      </c>
      <c r="C161" s="69">
        <v>1</v>
      </c>
      <c r="D161" s="69">
        <v>4</v>
      </c>
      <c r="E161" s="69">
        <v>3</v>
      </c>
      <c r="F161" s="69">
        <v>9</v>
      </c>
      <c r="G161" s="69">
        <v>3</v>
      </c>
    </row>
    <row r="162" spans="1:7" ht="18" customHeight="1" x14ac:dyDescent="0.25">
      <c r="A162" s="111"/>
      <c r="B162" s="41" t="s">
        <v>124</v>
      </c>
      <c r="C162" s="69">
        <v>10</v>
      </c>
      <c r="D162" s="69">
        <v>15</v>
      </c>
      <c r="E162" s="69">
        <v>10</v>
      </c>
      <c r="F162" s="69">
        <v>20</v>
      </c>
      <c r="G162" s="69">
        <v>14</v>
      </c>
    </row>
    <row r="163" spans="1:7" ht="18" customHeight="1" x14ac:dyDescent="0.25">
      <c r="A163" s="111"/>
      <c r="B163" s="41" t="s">
        <v>122</v>
      </c>
      <c r="C163" s="69">
        <v>6</v>
      </c>
      <c r="D163" s="69">
        <v>2</v>
      </c>
      <c r="E163" s="69">
        <v>4</v>
      </c>
      <c r="F163" s="69">
        <v>5</v>
      </c>
      <c r="G163" s="69">
        <v>3</v>
      </c>
    </row>
    <row r="164" spans="1:7" ht="23.25" customHeight="1" x14ac:dyDescent="0.25">
      <c r="A164" s="112"/>
      <c r="B164" s="51" t="s">
        <v>123</v>
      </c>
      <c r="C164" s="69">
        <v>8</v>
      </c>
      <c r="D164" s="69">
        <v>10</v>
      </c>
      <c r="E164" s="69">
        <v>8</v>
      </c>
      <c r="F164" s="69">
        <v>2</v>
      </c>
      <c r="G164" s="69">
        <v>2</v>
      </c>
    </row>
    <row r="165" spans="1:7" ht="18" customHeight="1" x14ac:dyDescent="0.25">
      <c r="A165" s="100" t="s">
        <v>137</v>
      </c>
      <c r="B165" s="101"/>
      <c r="C165" s="64">
        <f>SUM(C159:C164)</f>
        <v>203</v>
      </c>
      <c r="D165" s="64">
        <f>SUM(D159:D164)</f>
        <v>287</v>
      </c>
      <c r="E165" s="64">
        <f>SUM(E159:E164)</f>
        <v>247</v>
      </c>
      <c r="F165" s="64">
        <f>SUM(F159:F164)</f>
        <v>280</v>
      </c>
      <c r="G165" s="64">
        <f>SUM(G159:G164)</f>
        <v>276</v>
      </c>
    </row>
    <row r="166" spans="1:7" s="39" customFormat="1" ht="9.9" customHeight="1" x14ac:dyDescent="0.25">
      <c r="A166" s="120" t="s">
        <v>147</v>
      </c>
      <c r="B166" s="121"/>
      <c r="C166" s="121"/>
      <c r="D166" s="121"/>
      <c r="E166" s="121"/>
      <c r="F166" s="121"/>
      <c r="G166" s="122"/>
    </row>
    <row r="167" spans="1:7" ht="20.100000000000001" customHeight="1" x14ac:dyDescent="0.3">
      <c r="A167" s="105" t="s">
        <v>8</v>
      </c>
      <c r="B167" s="105"/>
      <c r="C167" s="105"/>
      <c r="D167" s="105"/>
      <c r="E167" s="105"/>
      <c r="F167" s="105"/>
      <c r="G167" s="105"/>
    </row>
    <row r="168" spans="1:7" ht="20.100000000000001" customHeight="1" x14ac:dyDescent="0.3">
      <c r="A168" s="35" t="s">
        <v>131</v>
      </c>
      <c r="B168" s="35" t="s">
        <v>132</v>
      </c>
      <c r="C168" s="63">
        <v>2021</v>
      </c>
      <c r="D168" s="63">
        <v>2022</v>
      </c>
      <c r="E168" s="63">
        <v>2023</v>
      </c>
      <c r="F168" s="63">
        <v>2024</v>
      </c>
      <c r="G168" s="63">
        <v>2025</v>
      </c>
    </row>
    <row r="169" spans="1:7" ht="18" customHeight="1" x14ac:dyDescent="0.25">
      <c r="A169" s="123" t="s">
        <v>133</v>
      </c>
      <c r="B169" s="124"/>
      <c r="C169" s="64">
        <f>SUM(C170:C183)</f>
        <v>192</v>
      </c>
      <c r="D169" s="64">
        <f>SUM(D170:D183)</f>
        <v>162</v>
      </c>
      <c r="E169" s="64">
        <f>SUM(E170:E183)</f>
        <v>124</v>
      </c>
      <c r="F169" s="64">
        <f>SUM(F170:F183)</f>
        <v>294</v>
      </c>
      <c r="G169" s="64">
        <f>SUM(G170:G183)</f>
        <v>395</v>
      </c>
    </row>
    <row r="170" spans="1:7" ht="18" customHeight="1" x14ac:dyDescent="0.25">
      <c r="A170" s="110" t="s">
        <v>138</v>
      </c>
      <c r="B170" s="41" t="s">
        <v>71</v>
      </c>
      <c r="C170" s="69">
        <v>21</v>
      </c>
      <c r="D170" s="69">
        <v>7</v>
      </c>
      <c r="E170" s="69">
        <v>5</v>
      </c>
      <c r="F170" s="69">
        <v>32</v>
      </c>
      <c r="G170" s="69">
        <v>34</v>
      </c>
    </row>
    <row r="171" spans="1:7" ht="18" customHeight="1" x14ac:dyDescent="0.25">
      <c r="A171" s="111"/>
      <c r="B171" s="41" t="s">
        <v>57</v>
      </c>
      <c r="C171" s="69">
        <v>33</v>
      </c>
      <c r="D171" s="69">
        <v>46</v>
      </c>
      <c r="E171" s="69">
        <v>38</v>
      </c>
      <c r="F171" s="69">
        <v>57</v>
      </c>
      <c r="G171" s="69">
        <v>103</v>
      </c>
    </row>
    <row r="172" spans="1:7" ht="18" customHeight="1" x14ac:dyDescent="0.25">
      <c r="A172" s="111"/>
      <c r="B172" s="41" t="s">
        <v>73</v>
      </c>
      <c r="C172" s="69">
        <v>19</v>
      </c>
      <c r="D172" s="69">
        <v>9</v>
      </c>
      <c r="E172" s="69">
        <v>7</v>
      </c>
      <c r="F172" s="69">
        <v>50</v>
      </c>
      <c r="G172" s="69">
        <v>65</v>
      </c>
    </row>
    <row r="173" spans="1:7" ht="18" customHeight="1" x14ac:dyDescent="0.25">
      <c r="A173" s="111"/>
      <c r="B173" s="41" t="s">
        <v>74</v>
      </c>
      <c r="C173" s="69">
        <v>26</v>
      </c>
      <c r="D173" s="69">
        <v>22</v>
      </c>
      <c r="E173" s="69">
        <v>18</v>
      </c>
      <c r="F173" s="69">
        <v>55</v>
      </c>
      <c r="G173" s="69">
        <v>56</v>
      </c>
    </row>
    <row r="174" spans="1:7" ht="18" customHeight="1" x14ac:dyDescent="0.25">
      <c r="A174" s="111"/>
      <c r="B174" s="41" t="s">
        <v>75</v>
      </c>
      <c r="C174" s="69">
        <v>6</v>
      </c>
      <c r="D174" s="69">
        <v>6</v>
      </c>
      <c r="E174" s="69">
        <v>12</v>
      </c>
      <c r="F174" s="69">
        <v>5</v>
      </c>
      <c r="G174" s="69">
        <v>16</v>
      </c>
    </row>
    <row r="175" spans="1:7" ht="18" customHeight="1" x14ac:dyDescent="0.25">
      <c r="A175" s="111"/>
      <c r="B175" s="41" t="s">
        <v>76</v>
      </c>
      <c r="C175" s="69">
        <v>2</v>
      </c>
      <c r="D175" s="69">
        <v>1</v>
      </c>
      <c r="E175" s="69">
        <v>3</v>
      </c>
      <c r="F175" s="69">
        <v>2</v>
      </c>
      <c r="G175" s="69">
        <v>0</v>
      </c>
    </row>
    <row r="176" spans="1:7" ht="18" customHeight="1" x14ac:dyDescent="0.25">
      <c r="A176" s="111"/>
      <c r="B176" s="41" t="s">
        <v>77</v>
      </c>
      <c r="C176" s="69">
        <v>1</v>
      </c>
      <c r="D176" s="69">
        <v>4</v>
      </c>
      <c r="E176" s="69">
        <v>3</v>
      </c>
      <c r="F176" s="69">
        <v>0</v>
      </c>
      <c r="G176" s="69">
        <v>9</v>
      </c>
    </row>
    <row r="177" spans="1:7" ht="18" customHeight="1" x14ac:dyDescent="0.25">
      <c r="A177" s="111"/>
      <c r="B177" s="41" t="s">
        <v>78</v>
      </c>
      <c r="C177" s="69">
        <v>46</v>
      </c>
      <c r="D177" s="69">
        <v>46</v>
      </c>
      <c r="E177" s="69">
        <v>22</v>
      </c>
      <c r="F177" s="69">
        <v>27</v>
      </c>
      <c r="G177" s="69">
        <v>52</v>
      </c>
    </row>
    <row r="178" spans="1:7" ht="18" customHeight="1" x14ac:dyDescent="0.25">
      <c r="A178" s="111"/>
      <c r="B178" s="41" t="s">
        <v>79</v>
      </c>
      <c r="C178" s="69">
        <v>10</v>
      </c>
      <c r="D178" s="69" t="s">
        <v>27</v>
      </c>
      <c r="E178" s="69">
        <v>1</v>
      </c>
      <c r="F178" s="69">
        <v>0</v>
      </c>
      <c r="G178" s="69">
        <v>0</v>
      </c>
    </row>
    <row r="179" spans="1:7" ht="18" customHeight="1" x14ac:dyDescent="0.25">
      <c r="A179" s="111"/>
      <c r="B179" s="41" t="s">
        <v>80</v>
      </c>
      <c r="C179" s="69">
        <v>7</v>
      </c>
      <c r="D179" s="69">
        <v>2</v>
      </c>
      <c r="E179" s="69">
        <v>5</v>
      </c>
      <c r="F179" s="69">
        <v>14</v>
      </c>
      <c r="G179" s="69">
        <v>14</v>
      </c>
    </row>
    <row r="180" spans="1:7" ht="18" customHeight="1" x14ac:dyDescent="0.25">
      <c r="A180" s="111"/>
      <c r="B180" s="41" t="s">
        <v>81</v>
      </c>
      <c r="C180" s="69">
        <v>1</v>
      </c>
      <c r="D180" s="69" t="s">
        <v>27</v>
      </c>
      <c r="E180" s="69">
        <v>1</v>
      </c>
      <c r="F180" s="69">
        <v>6</v>
      </c>
      <c r="G180" s="69">
        <v>2</v>
      </c>
    </row>
    <row r="181" spans="1:7" ht="18" customHeight="1" x14ac:dyDescent="0.25">
      <c r="A181" s="111"/>
      <c r="B181" s="41" t="s">
        <v>148</v>
      </c>
      <c r="C181" s="69" t="s">
        <v>27</v>
      </c>
      <c r="D181" s="69" t="s">
        <v>27</v>
      </c>
      <c r="E181" s="69">
        <v>2</v>
      </c>
      <c r="F181" s="69">
        <v>6</v>
      </c>
      <c r="G181" s="69">
        <v>3</v>
      </c>
    </row>
    <row r="182" spans="1:7" ht="18" customHeight="1" x14ac:dyDescent="0.25">
      <c r="A182" s="111"/>
      <c r="B182" s="41" t="s">
        <v>82</v>
      </c>
      <c r="C182" s="69">
        <v>5</v>
      </c>
      <c r="D182" s="69">
        <v>11</v>
      </c>
      <c r="E182" s="69">
        <v>2</v>
      </c>
      <c r="F182" s="69">
        <v>6</v>
      </c>
      <c r="G182" s="69">
        <v>10</v>
      </c>
    </row>
    <row r="183" spans="1:7" ht="18" customHeight="1" x14ac:dyDescent="0.25">
      <c r="A183" s="112"/>
      <c r="B183" s="41" t="s">
        <v>83</v>
      </c>
      <c r="C183" s="69">
        <v>15</v>
      </c>
      <c r="D183" s="69">
        <v>8</v>
      </c>
      <c r="E183" s="69">
        <v>5</v>
      </c>
      <c r="F183" s="69">
        <v>34</v>
      </c>
      <c r="G183" s="69">
        <v>31</v>
      </c>
    </row>
    <row r="184" spans="1:7" ht="18" customHeight="1" x14ac:dyDescent="0.25">
      <c r="A184" s="113" t="s">
        <v>135</v>
      </c>
      <c r="B184" s="114"/>
      <c r="C184" s="64">
        <f>SUM(C185:C188)</f>
        <v>10</v>
      </c>
      <c r="D184" s="64">
        <f>SUM(D185:D188)</f>
        <v>15</v>
      </c>
      <c r="E184" s="64">
        <f>SUM(E185:E188)</f>
        <v>26</v>
      </c>
      <c r="F184" s="64">
        <f>SUM(F185:F188)</f>
        <v>0</v>
      </c>
      <c r="G184" s="64">
        <f>SUM(G185:G188)</f>
        <v>17</v>
      </c>
    </row>
    <row r="185" spans="1:7" ht="18" customHeight="1" x14ac:dyDescent="0.25">
      <c r="A185" s="52" t="s">
        <v>56</v>
      </c>
      <c r="B185" s="41" t="s">
        <v>57</v>
      </c>
      <c r="C185" s="69">
        <v>0</v>
      </c>
      <c r="D185" s="69">
        <v>6</v>
      </c>
      <c r="E185" s="69">
        <v>3</v>
      </c>
      <c r="F185" s="69">
        <v>0</v>
      </c>
      <c r="G185" s="69">
        <v>4</v>
      </c>
    </row>
    <row r="186" spans="1:7" ht="18" customHeight="1" x14ac:dyDescent="0.25">
      <c r="A186" s="115" t="s">
        <v>130</v>
      </c>
      <c r="B186" s="41" t="s">
        <v>78</v>
      </c>
      <c r="C186" s="69">
        <v>3</v>
      </c>
      <c r="D186" s="69">
        <v>8</v>
      </c>
      <c r="E186" s="69">
        <v>8</v>
      </c>
      <c r="F186" s="69">
        <v>0</v>
      </c>
      <c r="G186" s="69">
        <v>2</v>
      </c>
    </row>
    <row r="187" spans="1:7" ht="18" customHeight="1" x14ac:dyDescent="0.25">
      <c r="A187" s="116"/>
      <c r="B187" s="41" t="s">
        <v>75</v>
      </c>
      <c r="C187" s="69">
        <v>2</v>
      </c>
      <c r="D187" s="69">
        <v>1</v>
      </c>
      <c r="E187" s="69">
        <v>3</v>
      </c>
      <c r="F187" s="69">
        <v>0</v>
      </c>
      <c r="G187" s="69">
        <v>4</v>
      </c>
    </row>
    <row r="188" spans="1:7" ht="18" customHeight="1" x14ac:dyDescent="0.25">
      <c r="A188" s="117"/>
      <c r="B188" s="41" t="s">
        <v>57</v>
      </c>
      <c r="C188" s="69">
        <v>5</v>
      </c>
      <c r="D188" s="69">
        <v>0</v>
      </c>
      <c r="E188" s="69">
        <v>12</v>
      </c>
      <c r="F188" s="69">
        <v>0</v>
      </c>
      <c r="G188" s="69">
        <v>7</v>
      </c>
    </row>
    <row r="189" spans="1:7" ht="18" customHeight="1" x14ac:dyDescent="0.25">
      <c r="A189" s="100" t="s">
        <v>137</v>
      </c>
      <c r="B189" s="101"/>
      <c r="C189" s="64">
        <f>+C169+C184</f>
        <v>202</v>
      </c>
      <c r="D189" s="64">
        <f>+D169+D184</f>
        <v>177</v>
      </c>
      <c r="E189" s="64">
        <f>+E169+E184</f>
        <v>150</v>
      </c>
      <c r="F189" s="64">
        <f>+F169+F184</f>
        <v>294</v>
      </c>
      <c r="G189" s="64">
        <f>+G169+G184</f>
        <v>412</v>
      </c>
    </row>
    <row r="190" spans="1:7" s="39" customFormat="1" ht="9.9" customHeight="1" x14ac:dyDescent="0.25">
      <c r="A190" s="120"/>
      <c r="B190" s="121"/>
      <c r="C190" s="121"/>
      <c r="D190" s="121"/>
      <c r="E190" s="121"/>
      <c r="F190" s="121"/>
      <c r="G190" s="122"/>
    </row>
    <row r="191" spans="1:7" ht="20.100000000000001" customHeight="1" x14ac:dyDescent="0.3">
      <c r="A191" s="105" t="s">
        <v>1</v>
      </c>
      <c r="B191" s="105"/>
      <c r="C191" s="105"/>
      <c r="D191" s="105"/>
      <c r="E191" s="105"/>
      <c r="F191" s="105"/>
      <c r="G191" s="105"/>
    </row>
    <row r="192" spans="1:7" ht="20.100000000000001" customHeight="1" x14ac:dyDescent="0.3">
      <c r="A192" s="35" t="s">
        <v>131</v>
      </c>
      <c r="B192" s="35" t="s">
        <v>132</v>
      </c>
      <c r="C192" s="63">
        <v>2021</v>
      </c>
      <c r="D192" s="63">
        <v>2022</v>
      </c>
      <c r="E192" s="63">
        <v>2023</v>
      </c>
      <c r="F192" s="63">
        <v>2024</v>
      </c>
      <c r="G192" s="63">
        <v>2025</v>
      </c>
    </row>
    <row r="193" spans="1:7" ht="18" customHeight="1" x14ac:dyDescent="0.25">
      <c r="A193" s="110" t="s">
        <v>138</v>
      </c>
      <c r="B193" s="41" t="s">
        <v>85</v>
      </c>
      <c r="C193" s="69">
        <v>7</v>
      </c>
      <c r="D193" s="69">
        <v>8</v>
      </c>
      <c r="E193" s="69">
        <v>3</v>
      </c>
      <c r="F193" s="69">
        <v>3</v>
      </c>
      <c r="G193" s="69">
        <v>3</v>
      </c>
    </row>
    <row r="194" spans="1:7" ht="18" customHeight="1" x14ac:dyDescent="0.25">
      <c r="A194" s="111"/>
      <c r="B194" s="41" t="s">
        <v>86</v>
      </c>
      <c r="C194" s="69">
        <v>19</v>
      </c>
      <c r="D194" s="69">
        <v>11</v>
      </c>
      <c r="E194" s="69">
        <v>13</v>
      </c>
      <c r="F194" s="69">
        <v>7</v>
      </c>
      <c r="G194" s="69">
        <v>8</v>
      </c>
    </row>
    <row r="195" spans="1:7" ht="18" customHeight="1" x14ac:dyDescent="0.25">
      <c r="A195" s="111"/>
      <c r="B195" s="41" t="s">
        <v>87</v>
      </c>
      <c r="C195" s="69">
        <v>29</v>
      </c>
      <c r="D195" s="69">
        <v>15</v>
      </c>
      <c r="E195" s="69">
        <v>19</v>
      </c>
      <c r="F195" s="69">
        <v>21</v>
      </c>
      <c r="G195" s="69">
        <v>9</v>
      </c>
    </row>
    <row r="196" spans="1:7" ht="18" customHeight="1" x14ac:dyDescent="0.25">
      <c r="A196" s="111"/>
      <c r="B196" s="41" t="s">
        <v>88</v>
      </c>
      <c r="C196" s="69">
        <v>12</v>
      </c>
      <c r="D196" s="69">
        <v>8</v>
      </c>
      <c r="E196" s="69">
        <v>4</v>
      </c>
      <c r="F196" s="69">
        <v>5</v>
      </c>
      <c r="G196" s="69">
        <v>4</v>
      </c>
    </row>
    <row r="197" spans="1:7" ht="18" customHeight="1" x14ac:dyDescent="0.25">
      <c r="A197" s="111"/>
      <c r="B197" s="41" t="s">
        <v>89</v>
      </c>
      <c r="C197" s="69">
        <v>8</v>
      </c>
      <c r="D197" s="69">
        <v>4</v>
      </c>
      <c r="E197" s="69">
        <v>3</v>
      </c>
      <c r="F197" s="69">
        <v>7</v>
      </c>
      <c r="G197" s="69">
        <v>2</v>
      </c>
    </row>
    <row r="198" spans="1:7" ht="18" customHeight="1" x14ac:dyDescent="0.25">
      <c r="A198" s="111"/>
      <c r="B198" s="41" t="s">
        <v>90</v>
      </c>
      <c r="C198" s="69">
        <v>11</v>
      </c>
      <c r="D198" s="69">
        <v>21</v>
      </c>
      <c r="E198" s="69">
        <v>19</v>
      </c>
      <c r="F198" s="69">
        <v>16</v>
      </c>
      <c r="G198" s="69">
        <v>25</v>
      </c>
    </row>
    <row r="199" spans="1:7" ht="18" customHeight="1" x14ac:dyDescent="0.25">
      <c r="A199" s="111"/>
      <c r="B199" s="41" t="s">
        <v>91</v>
      </c>
      <c r="C199" s="69">
        <v>110</v>
      </c>
      <c r="D199" s="69">
        <v>58</v>
      </c>
      <c r="E199" s="69">
        <v>66</v>
      </c>
      <c r="F199" s="69">
        <v>41</v>
      </c>
      <c r="G199" s="69">
        <v>53</v>
      </c>
    </row>
    <row r="200" spans="1:7" ht="19.5" customHeight="1" x14ac:dyDescent="0.25">
      <c r="A200" s="111"/>
      <c r="B200" s="41" t="s">
        <v>92</v>
      </c>
      <c r="C200" s="69" t="s">
        <v>27</v>
      </c>
      <c r="D200" s="69">
        <v>32</v>
      </c>
      <c r="E200" s="69" t="s">
        <v>27</v>
      </c>
      <c r="F200" s="69">
        <v>0</v>
      </c>
      <c r="G200" s="69">
        <v>0</v>
      </c>
    </row>
    <row r="201" spans="1:7" ht="18" customHeight="1" x14ac:dyDescent="0.25">
      <c r="A201" s="111"/>
      <c r="B201" s="41" t="s">
        <v>93</v>
      </c>
      <c r="C201" s="69">
        <v>3</v>
      </c>
      <c r="D201" s="69">
        <v>11</v>
      </c>
      <c r="E201" s="69">
        <v>9</v>
      </c>
      <c r="F201" s="69">
        <v>8</v>
      </c>
      <c r="G201" s="69">
        <v>12</v>
      </c>
    </row>
    <row r="202" spans="1:7" ht="27" customHeight="1" x14ac:dyDescent="0.25">
      <c r="A202" s="111"/>
      <c r="B202" s="51" t="s">
        <v>94</v>
      </c>
      <c r="C202" s="69">
        <v>16</v>
      </c>
      <c r="D202" s="69">
        <v>14</v>
      </c>
      <c r="E202" s="69">
        <v>8</v>
      </c>
      <c r="F202" s="69">
        <v>12</v>
      </c>
      <c r="G202" s="69">
        <v>16</v>
      </c>
    </row>
    <row r="203" spans="1:7" ht="24" customHeight="1" x14ac:dyDescent="0.25">
      <c r="A203" s="111"/>
      <c r="B203" s="53" t="s">
        <v>95</v>
      </c>
      <c r="C203" s="69">
        <v>7</v>
      </c>
      <c r="D203" s="69">
        <v>3</v>
      </c>
      <c r="E203" s="69">
        <v>1</v>
      </c>
      <c r="F203" s="69">
        <v>9</v>
      </c>
      <c r="G203" s="69">
        <v>14</v>
      </c>
    </row>
    <row r="204" spans="1:7" ht="18.75" customHeight="1" x14ac:dyDescent="0.25">
      <c r="A204" s="111"/>
      <c r="B204" s="41" t="s">
        <v>97</v>
      </c>
      <c r="C204" s="69">
        <v>3</v>
      </c>
      <c r="D204" s="69" t="s">
        <v>27</v>
      </c>
      <c r="E204" s="69">
        <v>1</v>
      </c>
      <c r="F204" s="69">
        <v>4</v>
      </c>
      <c r="G204" s="69">
        <v>2</v>
      </c>
    </row>
    <row r="205" spans="1:7" ht="18.75" customHeight="1" x14ac:dyDescent="0.25">
      <c r="A205" s="111"/>
      <c r="B205" s="41" t="s">
        <v>96</v>
      </c>
      <c r="C205" s="69">
        <v>1</v>
      </c>
      <c r="D205" s="69">
        <v>14</v>
      </c>
      <c r="E205" s="69">
        <v>9</v>
      </c>
      <c r="F205" s="69">
        <v>14</v>
      </c>
      <c r="G205" s="69">
        <v>10</v>
      </c>
    </row>
    <row r="206" spans="1:7" ht="18" customHeight="1" x14ac:dyDescent="0.25">
      <c r="A206" s="112"/>
      <c r="B206" s="41" t="s">
        <v>98</v>
      </c>
      <c r="C206" s="69">
        <v>40</v>
      </c>
      <c r="D206" s="69" t="s">
        <v>27</v>
      </c>
      <c r="E206" s="69">
        <v>21</v>
      </c>
      <c r="F206" s="69">
        <v>29</v>
      </c>
      <c r="G206" s="69">
        <v>30</v>
      </c>
    </row>
    <row r="207" spans="1:7" ht="18" customHeight="1" x14ac:dyDescent="0.25">
      <c r="A207" s="100" t="s">
        <v>137</v>
      </c>
      <c r="B207" s="101"/>
      <c r="C207" s="64">
        <f>SUM(C193:C206)</f>
        <v>266</v>
      </c>
      <c r="D207" s="64">
        <f>SUM(D193:D206)</f>
        <v>199</v>
      </c>
      <c r="E207" s="64">
        <f>SUM(E193:E206)</f>
        <v>176</v>
      </c>
      <c r="F207" s="64">
        <f>SUM(F193:F206)</f>
        <v>176</v>
      </c>
      <c r="G207" s="64">
        <f>SUM(G193:G206)</f>
        <v>188</v>
      </c>
    </row>
    <row r="208" spans="1:7" s="39" customFormat="1" ht="15" customHeight="1" x14ac:dyDescent="0.25">
      <c r="A208" s="120"/>
      <c r="B208" s="121"/>
      <c r="C208" s="121"/>
      <c r="D208" s="121"/>
      <c r="E208" s="121"/>
      <c r="F208" s="121"/>
      <c r="G208" s="122"/>
    </row>
    <row r="209" spans="1:12" ht="20.100000000000001" customHeight="1" x14ac:dyDescent="0.3">
      <c r="A209" s="105" t="s">
        <v>149</v>
      </c>
      <c r="B209" s="105"/>
      <c r="C209" s="105"/>
      <c r="D209" s="105"/>
      <c r="E209" s="105"/>
      <c r="F209" s="105"/>
      <c r="G209" s="105"/>
    </row>
    <row r="210" spans="1:12" ht="20.100000000000001" customHeight="1" x14ac:dyDescent="0.3">
      <c r="A210" s="35" t="s">
        <v>131</v>
      </c>
      <c r="B210" s="35" t="s">
        <v>132</v>
      </c>
      <c r="C210" s="63">
        <v>2021</v>
      </c>
      <c r="D210" s="63">
        <v>2022</v>
      </c>
      <c r="E210" s="63">
        <v>2023</v>
      </c>
      <c r="F210" s="63">
        <v>2024</v>
      </c>
      <c r="G210" s="63">
        <v>2025</v>
      </c>
    </row>
    <row r="211" spans="1:12" ht="18" customHeight="1" x14ac:dyDescent="0.25">
      <c r="A211" s="123" t="s">
        <v>133</v>
      </c>
      <c r="B211" s="124"/>
      <c r="C211" s="64">
        <f>+C212+C213</f>
        <v>48</v>
      </c>
      <c r="D211" s="64">
        <f>+D212+D213</f>
        <v>89</v>
      </c>
      <c r="E211" s="64">
        <f>+E212+E213</f>
        <v>152</v>
      </c>
      <c r="F211" s="64">
        <f>+F212+F213</f>
        <v>82</v>
      </c>
      <c r="G211" s="64">
        <f>+G212+G213</f>
        <v>152</v>
      </c>
    </row>
    <row r="212" spans="1:12" ht="18" customHeight="1" x14ac:dyDescent="0.25">
      <c r="A212" s="110" t="s">
        <v>138</v>
      </c>
      <c r="B212" s="41" t="s">
        <v>54</v>
      </c>
      <c r="C212" s="69">
        <v>41</v>
      </c>
      <c r="D212" s="69">
        <v>80</v>
      </c>
      <c r="E212" s="69">
        <v>112</v>
      </c>
      <c r="F212" s="69">
        <v>44</v>
      </c>
      <c r="G212" s="69">
        <v>85</v>
      </c>
    </row>
    <row r="213" spans="1:12" ht="18" customHeight="1" x14ac:dyDescent="0.25">
      <c r="A213" s="112"/>
      <c r="B213" s="41" t="s">
        <v>55</v>
      </c>
      <c r="C213" s="69">
        <v>7</v>
      </c>
      <c r="D213" s="69">
        <v>9</v>
      </c>
      <c r="E213" s="69">
        <v>40</v>
      </c>
      <c r="F213" s="69">
        <v>38</v>
      </c>
      <c r="G213" s="69">
        <v>67</v>
      </c>
    </row>
    <row r="214" spans="1:12" ht="18" customHeight="1" x14ac:dyDescent="0.25">
      <c r="A214" s="113" t="s">
        <v>135</v>
      </c>
      <c r="B214" s="114"/>
      <c r="C214" s="64">
        <f>+C215+C216+C217+C218+C219</f>
        <v>141</v>
      </c>
      <c r="D214" s="64">
        <f>+D215+D216+D217+D218+D219</f>
        <v>141</v>
      </c>
      <c r="E214" s="64">
        <f>+E215+E216+E217+E218+E219</f>
        <v>103</v>
      </c>
      <c r="F214" s="64">
        <f>+F215+F216+F217+F218+F219</f>
        <v>92</v>
      </c>
      <c r="G214" s="64">
        <f>+G215+G216+G217+G218+G219</f>
        <v>96</v>
      </c>
    </row>
    <row r="215" spans="1:12" ht="18" customHeight="1" x14ac:dyDescent="0.25">
      <c r="A215" s="54" t="s">
        <v>56</v>
      </c>
      <c r="B215" s="125" t="s">
        <v>54</v>
      </c>
      <c r="C215" s="69">
        <v>33</v>
      </c>
      <c r="D215" s="69">
        <v>33</v>
      </c>
      <c r="E215" s="69">
        <v>21</v>
      </c>
      <c r="F215" s="69">
        <v>30</v>
      </c>
      <c r="G215" s="69">
        <v>17</v>
      </c>
    </row>
    <row r="216" spans="1:12" ht="18" customHeight="1" x14ac:dyDescent="0.25">
      <c r="A216" s="54" t="s">
        <v>64</v>
      </c>
      <c r="B216" s="126"/>
      <c r="C216" s="69">
        <v>5</v>
      </c>
      <c r="D216" s="69">
        <v>5</v>
      </c>
      <c r="E216" s="69">
        <v>31</v>
      </c>
      <c r="F216" s="69">
        <v>14</v>
      </c>
      <c r="G216" s="69">
        <v>23</v>
      </c>
    </row>
    <row r="217" spans="1:12" ht="18" customHeight="1" x14ac:dyDescent="0.25">
      <c r="A217" s="54" t="s">
        <v>63</v>
      </c>
      <c r="B217" s="126"/>
      <c r="C217" s="69">
        <v>72</v>
      </c>
      <c r="D217" s="69">
        <v>72</v>
      </c>
      <c r="E217" s="69">
        <v>14</v>
      </c>
      <c r="F217" s="69">
        <v>10</v>
      </c>
      <c r="G217" s="69">
        <v>11</v>
      </c>
    </row>
    <row r="218" spans="1:12" ht="18" customHeight="1" x14ac:dyDescent="0.25">
      <c r="A218" s="118" t="s">
        <v>53</v>
      </c>
      <c r="B218" s="127"/>
      <c r="C218" s="69">
        <v>31</v>
      </c>
      <c r="D218" s="69">
        <v>31</v>
      </c>
      <c r="E218" s="69">
        <v>28</v>
      </c>
      <c r="F218" s="69">
        <v>19</v>
      </c>
      <c r="G218" s="69">
        <v>14</v>
      </c>
    </row>
    <row r="219" spans="1:12" ht="18" customHeight="1" x14ac:dyDescent="0.25">
      <c r="A219" s="119"/>
      <c r="B219" s="26" t="s">
        <v>55</v>
      </c>
      <c r="C219" s="69">
        <v>0</v>
      </c>
      <c r="D219" s="69">
        <v>0</v>
      </c>
      <c r="E219" s="69">
        <v>9</v>
      </c>
      <c r="F219" s="69">
        <v>19</v>
      </c>
      <c r="G219" s="69">
        <v>31</v>
      </c>
    </row>
    <row r="220" spans="1:12" ht="18" customHeight="1" x14ac:dyDescent="0.25">
      <c r="A220" s="100" t="s">
        <v>137</v>
      </c>
      <c r="B220" s="101"/>
      <c r="C220" s="64">
        <f>+C214+C211</f>
        <v>189</v>
      </c>
      <c r="D220" s="64">
        <f>+D214+D211</f>
        <v>230</v>
      </c>
      <c r="E220" s="64">
        <f>+E214+E211</f>
        <v>255</v>
      </c>
      <c r="F220" s="64">
        <f>+F214+F211</f>
        <v>174</v>
      </c>
      <c r="G220" s="64">
        <f>+G214+G211</f>
        <v>248</v>
      </c>
      <c r="L220" s="55"/>
    </row>
    <row r="221" spans="1:12" s="55" customFormat="1" ht="17.25" customHeight="1" x14ac:dyDescent="0.3">
      <c r="A221" s="102"/>
      <c r="B221" s="103"/>
      <c r="C221" s="103"/>
      <c r="D221" s="103"/>
      <c r="E221" s="103"/>
      <c r="F221" s="103"/>
      <c r="G221" s="104"/>
    </row>
    <row r="222" spans="1:12" ht="15.6" x14ac:dyDescent="0.3">
      <c r="A222" s="105" t="s">
        <v>16</v>
      </c>
      <c r="B222" s="105"/>
      <c r="C222" s="105"/>
      <c r="D222" s="105"/>
      <c r="E222" s="105"/>
      <c r="F222" s="105"/>
      <c r="G222" s="105"/>
    </row>
    <row r="223" spans="1:12" ht="15.6" x14ac:dyDescent="0.3">
      <c r="A223" s="35" t="s">
        <v>131</v>
      </c>
      <c r="B223" s="35" t="s">
        <v>132</v>
      </c>
      <c r="C223" s="63">
        <v>2021</v>
      </c>
      <c r="D223" s="63">
        <v>2022</v>
      </c>
      <c r="E223" s="63">
        <v>2023</v>
      </c>
      <c r="F223" s="63">
        <v>2024</v>
      </c>
      <c r="G223" s="63">
        <v>2025</v>
      </c>
    </row>
    <row r="224" spans="1:12" x14ac:dyDescent="0.25">
      <c r="A224" s="106" t="s">
        <v>66</v>
      </c>
      <c r="B224" s="41" t="s">
        <v>99</v>
      </c>
      <c r="C224" s="69">
        <v>10</v>
      </c>
      <c r="D224" s="69">
        <v>39</v>
      </c>
      <c r="E224" s="69">
        <v>23</v>
      </c>
      <c r="F224" s="69">
        <v>72</v>
      </c>
      <c r="G224" s="69">
        <v>68</v>
      </c>
    </row>
    <row r="225" spans="1:7" x14ac:dyDescent="0.25">
      <c r="A225" s="107"/>
      <c r="B225" s="41" t="s">
        <v>100</v>
      </c>
      <c r="C225" s="69">
        <v>0</v>
      </c>
      <c r="D225" s="69">
        <v>5</v>
      </c>
      <c r="E225" s="69">
        <v>4</v>
      </c>
      <c r="F225" s="69">
        <v>10</v>
      </c>
      <c r="G225" s="69">
        <v>16</v>
      </c>
    </row>
    <row r="226" spans="1:7" x14ac:dyDescent="0.25">
      <c r="A226" s="108"/>
      <c r="B226" s="56" t="s">
        <v>137</v>
      </c>
      <c r="C226" s="64">
        <f>+C224+C225</f>
        <v>10</v>
      </c>
      <c r="D226" s="64">
        <f>+D224+D225</f>
        <v>44</v>
      </c>
      <c r="E226" s="64">
        <f>+E224+E225</f>
        <v>27</v>
      </c>
      <c r="F226" s="64">
        <f>+F224+F225</f>
        <v>82</v>
      </c>
      <c r="G226" s="64">
        <f>+G224+G225</f>
        <v>84</v>
      </c>
    </row>
    <row r="227" spans="1:7" ht="15" customHeight="1" x14ac:dyDescent="0.25">
      <c r="A227" s="109" t="s">
        <v>151</v>
      </c>
      <c r="B227" s="109"/>
      <c r="C227" s="109"/>
      <c r="D227" s="109"/>
      <c r="E227" s="109"/>
      <c r="F227" s="109"/>
      <c r="G227" s="109"/>
    </row>
    <row r="228" spans="1:7" ht="15.75" customHeight="1" x14ac:dyDescent="0.25">
      <c r="A228" s="57"/>
      <c r="B228" s="58"/>
      <c r="D228" s="68"/>
      <c r="E228" s="68"/>
    </row>
    <row r="229" spans="1:7" ht="15.75" customHeight="1" x14ac:dyDescent="0.25">
      <c r="A229" s="59"/>
      <c r="B229" s="59"/>
      <c r="C229" s="71"/>
      <c r="D229" s="72"/>
      <c r="E229" s="68"/>
      <c r="G229" s="70"/>
    </row>
  </sheetData>
  <mergeCells count="95">
    <mergeCell ref="A1:G5"/>
    <mergeCell ref="A7:G7"/>
    <mergeCell ref="A9:B9"/>
    <mergeCell ref="A10:A13"/>
    <mergeCell ref="A14:B14"/>
    <mergeCell ref="B15:B23"/>
    <mergeCell ref="A24:B24"/>
    <mergeCell ref="A25:G25"/>
    <mergeCell ref="A26:G26"/>
    <mergeCell ref="A28:B28"/>
    <mergeCell ref="A29:A32"/>
    <mergeCell ref="A33:B33"/>
    <mergeCell ref="A35:B35"/>
    <mergeCell ref="A36:G36"/>
    <mergeCell ref="A37:G37"/>
    <mergeCell ref="A39:B39"/>
    <mergeCell ref="A40:A46"/>
    <mergeCell ref="A48:B48"/>
    <mergeCell ref="A49:A50"/>
    <mergeCell ref="A51:B51"/>
    <mergeCell ref="A53:G53"/>
    <mergeCell ref="A55:B55"/>
    <mergeCell ref="A56:A58"/>
    <mergeCell ref="A59:B59"/>
    <mergeCell ref="A60:A61"/>
    <mergeCell ref="A62:A63"/>
    <mergeCell ref="A64:A65"/>
    <mergeCell ref="A67:A68"/>
    <mergeCell ref="A69:A70"/>
    <mergeCell ref="A71:A72"/>
    <mergeCell ref="A73:A74"/>
    <mergeCell ref="A75:B75"/>
    <mergeCell ref="A76:G76"/>
    <mergeCell ref="A77:G77"/>
    <mergeCell ref="A79:A80"/>
    <mergeCell ref="A81:B81"/>
    <mergeCell ref="A82:G82"/>
    <mergeCell ref="A83:G83"/>
    <mergeCell ref="A85:A91"/>
    <mergeCell ref="A92:B92"/>
    <mergeCell ref="A93:G93"/>
    <mergeCell ref="A94:G94"/>
    <mergeCell ref="A96:B96"/>
    <mergeCell ref="A97:A107"/>
    <mergeCell ref="A108:B108"/>
    <mergeCell ref="A109:A110"/>
    <mergeCell ref="A111:A112"/>
    <mergeCell ref="A113:A114"/>
    <mergeCell ref="A115:A116"/>
    <mergeCell ref="A117:A118"/>
    <mergeCell ref="A119:A120"/>
    <mergeCell ref="A123:B123"/>
    <mergeCell ref="A124:G124"/>
    <mergeCell ref="A125:G125"/>
    <mergeCell ref="A127:B127"/>
    <mergeCell ref="A128:A133"/>
    <mergeCell ref="A134:B134"/>
    <mergeCell ref="A135:A136"/>
    <mergeCell ref="A137:A138"/>
    <mergeCell ref="A139:A140"/>
    <mergeCell ref="A141:A142"/>
    <mergeCell ref="A144:B144"/>
    <mergeCell ref="A145:G145"/>
    <mergeCell ref="A146:G146"/>
    <mergeCell ref="A148:B148"/>
    <mergeCell ref="A150:B150"/>
    <mergeCell ref="B151:B154"/>
    <mergeCell ref="A155:B155"/>
    <mergeCell ref="A156:G156"/>
    <mergeCell ref="A157:G157"/>
    <mergeCell ref="A159:A164"/>
    <mergeCell ref="A165:B165"/>
    <mergeCell ref="A166:G166"/>
    <mergeCell ref="A167:G167"/>
    <mergeCell ref="A169:B169"/>
    <mergeCell ref="A170:A183"/>
    <mergeCell ref="A184:B184"/>
    <mergeCell ref="A186:A188"/>
    <mergeCell ref="A218:A219"/>
    <mergeCell ref="A189:B189"/>
    <mergeCell ref="A190:G190"/>
    <mergeCell ref="A191:G191"/>
    <mergeCell ref="A193:A206"/>
    <mergeCell ref="A207:B207"/>
    <mergeCell ref="A208:G208"/>
    <mergeCell ref="A209:G209"/>
    <mergeCell ref="A211:B211"/>
    <mergeCell ref="A212:A213"/>
    <mergeCell ref="A214:B214"/>
    <mergeCell ref="B215:B218"/>
    <mergeCell ref="A220:B220"/>
    <mergeCell ref="A221:G221"/>
    <mergeCell ref="A222:G222"/>
    <mergeCell ref="A224:A226"/>
    <mergeCell ref="A227:G227"/>
  </mergeCells>
  <pageMargins left="0.70866141732283472" right="0.51181102362204722" top="0.19685039370078741" bottom="0.35433070866141736" header="0.59055118110236227" footer="1.0236220472440944"/>
  <pageSetup paperSize="153" scale="82" fitToHeight="30" orientation="portrait" r:id="rId1"/>
  <rowBreaks count="4" manualBreakCount="4">
    <brk id="51" max="6" man="1"/>
    <brk id="93" max="16383" man="1"/>
    <brk id="145" max="6" man="1"/>
    <brk id="189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6"/>
  <sheetViews>
    <sheetView topLeftCell="A148" zoomScaleNormal="100" zoomScaleSheetLayoutView="100" workbookViewId="0">
      <selection activeCell="A173" sqref="A173:B173"/>
    </sheetView>
  </sheetViews>
  <sheetFormatPr baseColWidth="10" defaultRowHeight="14.4" x14ac:dyDescent="0.3"/>
  <cols>
    <col min="1" max="1" width="15.44140625" style="61" customWidth="1"/>
    <col min="2" max="2" width="34.33203125" customWidth="1"/>
    <col min="3" max="6" width="9.109375" style="89" customWidth="1"/>
    <col min="7" max="7" width="9.109375" style="90" customWidth="1"/>
  </cols>
  <sheetData>
    <row r="1" spans="1:7" ht="141.75" customHeight="1" x14ac:dyDescent="0.45">
      <c r="A1" s="93"/>
      <c r="B1" s="93"/>
      <c r="C1" s="93"/>
      <c r="D1" s="93"/>
      <c r="E1" s="93"/>
      <c r="F1" s="93"/>
      <c r="G1" s="93"/>
    </row>
    <row r="2" spans="1:7" x14ac:dyDescent="0.3">
      <c r="A2" s="11"/>
      <c r="B2" s="12"/>
      <c r="C2" s="75"/>
      <c r="D2" s="75"/>
      <c r="E2" s="75"/>
      <c r="F2" s="75"/>
      <c r="G2" s="76"/>
    </row>
    <row r="3" spans="1:7" s="1" customFormat="1" ht="17.25" customHeight="1" x14ac:dyDescent="0.25">
      <c r="A3" s="166" t="s">
        <v>20</v>
      </c>
      <c r="B3" s="166" t="s">
        <v>21</v>
      </c>
      <c r="C3" s="168" t="s">
        <v>18</v>
      </c>
      <c r="D3" s="169"/>
      <c r="E3" s="169"/>
      <c r="F3" s="169"/>
      <c r="G3" s="170"/>
    </row>
    <row r="4" spans="1:7" s="1" customFormat="1" ht="14.25" customHeight="1" x14ac:dyDescent="0.25">
      <c r="A4" s="167" t="s">
        <v>11</v>
      </c>
      <c r="B4" s="167" t="s">
        <v>11</v>
      </c>
      <c r="C4" s="77">
        <v>2021</v>
      </c>
      <c r="D4" s="77">
        <v>2022</v>
      </c>
      <c r="E4" s="77">
        <v>2023</v>
      </c>
      <c r="F4" s="77">
        <v>2024</v>
      </c>
      <c r="G4" s="77">
        <v>2025</v>
      </c>
    </row>
    <row r="5" spans="1:7" ht="15.9" customHeight="1" x14ac:dyDescent="0.3">
      <c r="A5" s="171" t="s">
        <v>22</v>
      </c>
      <c r="B5" s="13" t="s">
        <v>23</v>
      </c>
      <c r="C5" s="69">
        <v>669</v>
      </c>
      <c r="D5" s="78">
        <v>672</v>
      </c>
      <c r="E5" s="78">
        <v>622</v>
      </c>
      <c r="F5" s="69">
        <v>465</v>
      </c>
      <c r="G5" s="69">
        <v>132</v>
      </c>
    </row>
    <row r="6" spans="1:7" ht="15.9" customHeight="1" x14ac:dyDescent="0.3">
      <c r="A6" s="172"/>
      <c r="B6" s="13" t="s">
        <v>24</v>
      </c>
      <c r="C6" s="69">
        <v>663</v>
      </c>
      <c r="D6" s="78">
        <v>875</v>
      </c>
      <c r="E6" s="78">
        <v>491</v>
      </c>
      <c r="F6" s="69">
        <v>680</v>
      </c>
      <c r="G6" s="69">
        <v>238</v>
      </c>
    </row>
    <row r="7" spans="1:7" ht="15.9" customHeight="1" x14ac:dyDescent="0.3">
      <c r="A7" s="172"/>
      <c r="B7" s="13" t="s">
        <v>25</v>
      </c>
      <c r="C7" s="69">
        <v>12</v>
      </c>
      <c r="D7" s="78">
        <v>13</v>
      </c>
      <c r="E7" s="78">
        <v>11</v>
      </c>
      <c r="F7" s="69">
        <v>22</v>
      </c>
      <c r="G7" s="69">
        <v>19</v>
      </c>
    </row>
    <row r="8" spans="1:7" ht="15.9" customHeight="1" x14ac:dyDescent="0.3">
      <c r="A8" s="172"/>
      <c r="B8" s="13" t="s">
        <v>26</v>
      </c>
      <c r="C8" s="69" t="s">
        <v>27</v>
      </c>
      <c r="D8" s="78">
        <v>2</v>
      </c>
      <c r="E8" s="78">
        <v>4</v>
      </c>
      <c r="F8" s="69">
        <v>3</v>
      </c>
      <c r="G8" s="69">
        <v>3</v>
      </c>
    </row>
    <row r="9" spans="1:7" ht="15.9" customHeight="1" x14ac:dyDescent="0.3">
      <c r="A9" s="172"/>
      <c r="B9" s="13" t="s">
        <v>28</v>
      </c>
      <c r="C9" s="69">
        <v>68</v>
      </c>
      <c r="D9" s="69">
        <v>57</v>
      </c>
      <c r="E9" s="69">
        <v>46</v>
      </c>
      <c r="F9" s="69">
        <v>47</v>
      </c>
      <c r="G9" s="69">
        <v>46</v>
      </c>
    </row>
    <row r="10" spans="1:7" ht="15.9" customHeight="1" x14ac:dyDescent="0.3">
      <c r="A10" s="172"/>
      <c r="B10" s="13" t="s">
        <v>29</v>
      </c>
      <c r="C10" s="69">
        <v>0</v>
      </c>
      <c r="D10" s="69">
        <v>0</v>
      </c>
      <c r="E10" s="69">
        <v>0</v>
      </c>
      <c r="F10" s="69">
        <v>0</v>
      </c>
      <c r="G10" s="69">
        <v>21</v>
      </c>
    </row>
    <row r="11" spans="1:7" ht="15.9" customHeight="1" x14ac:dyDescent="0.3">
      <c r="A11" s="172"/>
      <c r="B11" s="13" t="s">
        <v>30</v>
      </c>
      <c r="C11" s="69">
        <v>3</v>
      </c>
      <c r="D11" s="69">
        <v>1</v>
      </c>
      <c r="E11" s="69">
        <v>2</v>
      </c>
      <c r="F11" s="69">
        <v>0</v>
      </c>
      <c r="G11" s="69">
        <v>1</v>
      </c>
    </row>
    <row r="12" spans="1:7" ht="15.9" customHeight="1" x14ac:dyDescent="0.3">
      <c r="A12" s="172"/>
      <c r="B12" s="13" t="s">
        <v>31</v>
      </c>
      <c r="C12" s="69">
        <v>14</v>
      </c>
      <c r="D12" s="69">
        <v>2</v>
      </c>
      <c r="E12" s="69">
        <v>7</v>
      </c>
      <c r="F12" s="69">
        <v>15</v>
      </c>
      <c r="G12" s="69">
        <v>4</v>
      </c>
    </row>
    <row r="13" spans="1:7" ht="15.9" customHeight="1" x14ac:dyDescent="0.3">
      <c r="A13" s="172"/>
      <c r="B13" s="13" t="s">
        <v>32</v>
      </c>
      <c r="C13" s="69">
        <v>3</v>
      </c>
      <c r="D13" s="69">
        <v>1</v>
      </c>
      <c r="E13" s="69">
        <v>2</v>
      </c>
      <c r="F13" s="69">
        <v>10</v>
      </c>
      <c r="G13" s="69">
        <v>4</v>
      </c>
    </row>
    <row r="14" spans="1:7" ht="15.9" customHeight="1" x14ac:dyDescent="0.3">
      <c r="A14" s="172"/>
      <c r="B14" s="13" t="s">
        <v>33</v>
      </c>
      <c r="C14" s="69">
        <v>182</v>
      </c>
      <c r="D14" s="69">
        <v>67</v>
      </c>
      <c r="E14" s="69">
        <v>122</v>
      </c>
      <c r="F14" s="69">
        <v>165</v>
      </c>
      <c r="G14" s="69">
        <v>116</v>
      </c>
    </row>
    <row r="15" spans="1:7" ht="15.9" customHeight="1" x14ac:dyDescent="0.3">
      <c r="A15" s="172"/>
      <c r="B15" s="13" t="s">
        <v>34</v>
      </c>
      <c r="C15" s="69">
        <v>64</v>
      </c>
      <c r="D15" s="69">
        <v>27</v>
      </c>
      <c r="E15" s="69">
        <v>74</v>
      </c>
      <c r="F15" s="69">
        <v>96</v>
      </c>
      <c r="G15" s="69">
        <v>72</v>
      </c>
    </row>
    <row r="16" spans="1:7" ht="15.9" customHeight="1" x14ac:dyDescent="0.3">
      <c r="A16" s="172"/>
      <c r="B16" s="13" t="s">
        <v>35</v>
      </c>
      <c r="C16" s="69">
        <v>6</v>
      </c>
      <c r="D16" s="69">
        <v>4</v>
      </c>
      <c r="E16" s="69">
        <v>10</v>
      </c>
      <c r="F16" s="69">
        <v>2</v>
      </c>
      <c r="G16" s="69">
        <v>13</v>
      </c>
    </row>
    <row r="17" spans="1:7" ht="15.9" customHeight="1" x14ac:dyDescent="0.3">
      <c r="A17" s="172"/>
      <c r="B17" s="13" t="s">
        <v>36</v>
      </c>
      <c r="C17" s="69" t="s">
        <v>27</v>
      </c>
      <c r="D17" s="69">
        <v>1</v>
      </c>
      <c r="E17" s="69">
        <v>2</v>
      </c>
      <c r="F17" s="69">
        <v>3</v>
      </c>
      <c r="G17" s="69">
        <v>1</v>
      </c>
    </row>
    <row r="18" spans="1:7" ht="15.9" customHeight="1" x14ac:dyDescent="0.3">
      <c r="A18" s="172"/>
      <c r="B18" s="13" t="s">
        <v>37</v>
      </c>
      <c r="C18" s="69">
        <v>2</v>
      </c>
      <c r="D18" s="69" t="s">
        <v>27</v>
      </c>
      <c r="E18" s="69">
        <v>3</v>
      </c>
      <c r="F18" s="69">
        <v>3</v>
      </c>
      <c r="G18" s="69">
        <v>2</v>
      </c>
    </row>
    <row r="19" spans="1:7" ht="15.9" customHeight="1" x14ac:dyDescent="0.3">
      <c r="A19" s="172"/>
      <c r="B19" s="13" t="s">
        <v>38</v>
      </c>
      <c r="C19" s="69" t="s">
        <v>27</v>
      </c>
      <c r="D19" s="69">
        <v>2</v>
      </c>
      <c r="E19" s="69">
        <v>2</v>
      </c>
      <c r="F19" s="69">
        <v>0</v>
      </c>
      <c r="G19" s="69">
        <v>1</v>
      </c>
    </row>
    <row r="20" spans="1:7" ht="15.9" customHeight="1" x14ac:dyDescent="0.3">
      <c r="A20" s="172"/>
      <c r="B20" s="13" t="s">
        <v>39</v>
      </c>
      <c r="C20" s="69" t="s">
        <v>27</v>
      </c>
      <c r="D20" s="69">
        <v>6</v>
      </c>
      <c r="E20" s="69" t="s">
        <v>27</v>
      </c>
      <c r="F20" s="69">
        <v>1</v>
      </c>
      <c r="G20" s="69">
        <v>2</v>
      </c>
    </row>
    <row r="21" spans="1:7" ht="15.9" customHeight="1" x14ac:dyDescent="0.3">
      <c r="A21" s="172"/>
      <c r="B21" s="13" t="s">
        <v>40</v>
      </c>
      <c r="C21" s="79">
        <v>6</v>
      </c>
      <c r="D21" s="79">
        <v>11</v>
      </c>
      <c r="E21" s="69">
        <v>14</v>
      </c>
      <c r="F21" s="69">
        <v>13</v>
      </c>
      <c r="G21" s="69">
        <v>11</v>
      </c>
    </row>
    <row r="22" spans="1:7" ht="15.9" customHeight="1" x14ac:dyDescent="0.3">
      <c r="A22" s="150" t="s">
        <v>41</v>
      </c>
      <c r="B22" s="151"/>
      <c r="C22" s="80">
        <f>SUM(C5:C21)</f>
        <v>1692</v>
      </c>
      <c r="D22" s="80">
        <f>SUM(D5:D21)</f>
        <v>1741</v>
      </c>
      <c r="E22" s="80">
        <f>SUM(E5:E21)</f>
        <v>1412</v>
      </c>
      <c r="F22" s="80">
        <f>SUM(F5:F21)</f>
        <v>1525</v>
      </c>
      <c r="G22" s="80">
        <f>SUM(G5:G21)</f>
        <v>686</v>
      </c>
    </row>
    <row r="23" spans="1:7" ht="15.9" customHeight="1" x14ac:dyDescent="0.3">
      <c r="A23" s="152" t="s">
        <v>42</v>
      </c>
      <c r="B23" s="14" t="s">
        <v>43</v>
      </c>
      <c r="C23" s="81">
        <v>0</v>
      </c>
      <c r="D23" s="82">
        <v>1</v>
      </c>
      <c r="E23" s="82">
        <v>0</v>
      </c>
      <c r="F23" s="83">
        <v>7</v>
      </c>
      <c r="G23" s="84">
        <v>11</v>
      </c>
    </row>
    <row r="24" spans="1:7" ht="15.9" customHeight="1" x14ac:dyDescent="0.3">
      <c r="A24" s="153"/>
      <c r="B24" s="14" t="s">
        <v>44</v>
      </c>
      <c r="C24" s="81">
        <v>0</v>
      </c>
      <c r="D24" s="82">
        <v>0</v>
      </c>
      <c r="E24" s="82">
        <v>0</v>
      </c>
      <c r="F24" s="83">
        <v>4</v>
      </c>
      <c r="G24" s="84">
        <v>4</v>
      </c>
    </row>
    <row r="25" spans="1:7" ht="15.9" customHeight="1" x14ac:dyDescent="0.3">
      <c r="A25" s="150" t="s">
        <v>41</v>
      </c>
      <c r="B25" s="151"/>
      <c r="C25" s="80">
        <f>+C23+C24</f>
        <v>0</v>
      </c>
      <c r="D25" s="80">
        <f>+D23+D24</f>
        <v>1</v>
      </c>
      <c r="E25" s="80">
        <f>+E23+E24</f>
        <v>0</v>
      </c>
      <c r="F25" s="80">
        <f>+F23+F24</f>
        <v>11</v>
      </c>
      <c r="G25" s="80">
        <f>+G23+G24</f>
        <v>15</v>
      </c>
    </row>
    <row r="26" spans="1:7" ht="15.9" customHeight="1" x14ac:dyDescent="0.3">
      <c r="A26" s="15" t="s">
        <v>11</v>
      </c>
      <c r="B26" s="16" t="s">
        <v>23</v>
      </c>
      <c r="C26" s="84">
        <v>34</v>
      </c>
      <c r="D26" s="84">
        <v>44</v>
      </c>
      <c r="E26" s="84">
        <v>34</v>
      </c>
      <c r="F26" s="84">
        <v>34</v>
      </c>
      <c r="G26" s="84">
        <v>0</v>
      </c>
    </row>
    <row r="27" spans="1:7" ht="15.9" customHeight="1" x14ac:dyDescent="0.3">
      <c r="A27" s="150" t="s">
        <v>41</v>
      </c>
      <c r="B27" s="151"/>
      <c r="C27" s="80">
        <f>+C26</f>
        <v>34</v>
      </c>
      <c r="D27" s="80">
        <f>+D26</f>
        <v>44</v>
      </c>
      <c r="E27" s="80">
        <f>+E26</f>
        <v>34</v>
      </c>
      <c r="F27" s="80">
        <f>+F26</f>
        <v>34</v>
      </c>
      <c r="G27" s="80">
        <f>+G26</f>
        <v>0</v>
      </c>
    </row>
    <row r="28" spans="1:7" ht="15.9" customHeight="1" x14ac:dyDescent="0.3">
      <c r="A28" s="163" t="s">
        <v>45</v>
      </c>
      <c r="B28" s="14" t="s">
        <v>23</v>
      </c>
      <c r="C28" s="84">
        <v>83</v>
      </c>
      <c r="D28" s="84">
        <v>97</v>
      </c>
      <c r="E28" s="84">
        <v>90</v>
      </c>
      <c r="F28" s="84">
        <v>50</v>
      </c>
      <c r="G28" s="84">
        <v>46</v>
      </c>
    </row>
    <row r="29" spans="1:7" ht="15.9" customHeight="1" x14ac:dyDescent="0.3">
      <c r="A29" s="164"/>
      <c r="B29" s="14" t="s">
        <v>35</v>
      </c>
      <c r="C29" s="84" t="s">
        <v>27</v>
      </c>
      <c r="D29" s="84">
        <v>6</v>
      </c>
      <c r="E29" s="84">
        <v>6</v>
      </c>
      <c r="F29" s="84">
        <v>1</v>
      </c>
      <c r="G29" s="84">
        <v>6</v>
      </c>
    </row>
    <row r="30" spans="1:7" ht="15.9" customHeight="1" x14ac:dyDescent="0.3">
      <c r="A30" s="164"/>
      <c r="B30" s="14" t="s">
        <v>33</v>
      </c>
      <c r="C30" s="84">
        <v>19</v>
      </c>
      <c r="D30" s="84">
        <v>12</v>
      </c>
      <c r="E30" s="84">
        <v>10</v>
      </c>
      <c r="F30" s="84">
        <v>0</v>
      </c>
      <c r="G30" s="84">
        <v>10</v>
      </c>
    </row>
    <row r="31" spans="1:7" ht="15.9" customHeight="1" x14ac:dyDescent="0.3">
      <c r="A31" s="164"/>
      <c r="B31" s="17" t="s">
        <v>31</v>
      </c>
      <c r="C31" s="84" t="s">
        <v>27</v>
      </c>
      <c r="D31" s="84">
        <v>1</v>
      </c>
      <c r="E31" s="84">
        <v>1</v>
      </c>
      <c r="F31" s="84">
        <v>2</v>
      </c>
      <c r="G31" s="84">
        <v>0</v>
      </c>
    </row>
    <row r="32" spans="1:7" ht="15.9" customHeight="1" x14ac:dyDescent="0.3">
      <c r="A32" s="164"/>
      <c r="B32" s="18" t="s">
        <v>46</v>
      </c>
      <c r="C32" s="84">
        <v>40</v>
      </c>
      <c r="D32" s="84">
        <v>73</v>
      </c>
      <c r="E32" s="84">
        <v>31</v>
      </c>
      <c r="F32" s="84">
        <v>19</v>
      </c>
      <c r="G32" s="84">
        <v>35</v>
      </c>
    </row>
    <row r="33" spans="1:9" ht="15.9" customHeight="1" x14ac:dyDescent="0.3">
      <c r="A33" s="165"/>
      <c r="B33" s="18" t="s">
        <v>47</v>
      </c>
      <c r="C33" s="84">
        <v>65</v>
      </c>
      <c r="D33" s="84">
        <v>66</v>
      </c>
      <c r="E33" s="84">
        <v>73</v>
      </c>
      <c r="F33" s="84">
        <v>62</v>
      </c>
      <c r="G33" s="84">
        <v>55</v>
      </c>
      <c r="H33" s="60"/>
      <c r="I33" s="60"/>
    </row>
    <row r="34" spans="1:9" ht="15.9" customHeight="1" x14ac:dyDescent="0.3">
      <c r="A34" s="150" t="s">
        <v>41</v>
      </c>
      <c r="B34" s="151"/>
      <c r="C34" s="80">
        <f>SUM(C28:C33)</f>
        <v>207</v>
      </c>
      <c r="D34" s="80">
        <f>SUM(D28:D33)</f>
        <v>255</v>
      </c>
      <c r="E34" s="80">
        <f>SUM(E28:E33)</f>
        <v>211</v>
      </c>
      <c r="F34" s="80">
        <f>SUM(F28:F33)</f>
        <v>134</v>
      </c>
      <c r="G34" s="80">
        <f>SUM(G28:G33)</f>
        <v>152</v>
      </c>
    </row>
    <row r="35" spans="1:9" ht="15.9" customHeight="1" x14ac:dyDescent="0.3">
      <c r="A35" s="156" t="s">
        <v>48</v>
      </c>
      <c r="B35" s="16" t="s">
        <v>35</v>
      </c>
      <c r="C35" s="84">
        <v>15</v>
      </c>
      <c r="D35" s="84">
        <v>28</v>
      </c>
      <c r="E35" s="84">
        <v>20</v>
      </c>
      <c r="F35" s="84">
        <v>34</v>
      </c>
      <c r="G35" s="84">
        <v>20</v>
      </c>
    </row>
    <row r="36" spans="1:9" ht="15.9" customHeight="1" x14ac:dyDescent="0.3">
      <c r="A36" s="157"/>
      <c r="B36" s="16" t="s">
        <v>33</v>
      </c>
      <c r="C36" s="84">
        <v>8</v>
      </c>
      <c r="D36" s="84">
        <v>15</v>
      </c>
      <c r="E36" s="84">
        <v>23</v>
      </c>
      <c r="F36" s="84">
        <v>13</v>
      </c>
      <c r="G36" s="84">
        <v>23</v>
      </c>
    </row>
    <row r="37" spans="1:9" ht="15.9" customHeight="1" x14ac:dyDescent="0.3">
      <c r="A37" s="157"/>
      <c r="B37" s="19" t="s">
        <v>23</v>
      </c>
      <c r="C37" s="84">
        <v>46</v>
      </c>
      <c r="D37" s="84">
        <v>44</v>
      </c>
      <c r="E37" s="84">
        <v>27</v>
      </c>
      <c r="F37" s="84">
        <v>21</v>
      </c>
      <c r="G37" s="84">
        <v>22</v>
      </c>
    </row>
    <row r="38" spans="1:9" ht="15.9" customHeight="1" x14ac:dyDescent="0.3">
      <c r="A38" s="157"/>
      <c r="B38" s="19" t="s">
        <v>46</v>
      </c>
      <c r="C38" s="84">
        <v>14</v>
      </c>
      <c r="D38" s="84">
        <v>32</v>
      </c>
      <c r="E38" s="84">
        <v>31</v>
      </c>
      <c r="F38" s="84">
        <v>9</v>
      </c>
      <c r="G38" s="84">
        <v>13</v>
      </c>
    </row>
    <row r="39" spans="1:9" ht="15.9" customHeight="1" x14ac:dyDescent="0.3">
      <c r="A39" s="158"/>
      <c r="B39" s="16" t="s">
        <v>47</v>
      </c>
      <c r="C39" s="84">
        <v>49</v>
      </c>
      <c r="D39" s="84">
        <v>46</v>
      </c>
      <c r="E39" s="84">
        <v>41</v>
      </c>
      <c r="F39" s="84">
        <v>21</v>
      </c>
      <c r="G39" s="84">
        <v>22</v>
      </c>
    </row>
    <row r="40" spans="1:9" ht="15.9" customHeight="1" x14ac:dyDescent="0.3">
      <c r="A40" s="150" t="s">
        <v>41</v>
      </c>
      <c r="B40" s="151"/>
      <c r="C40" s="80">
        <f>SUM(C35:C39)</f>
        <v>132</v>
      </c>
      <c r="D40" s="80">
        <f>SUM(D35:D39)</f>
        <v>165</v>
      </c>
      <c r="E40" s="80">
        <f>SUM(E35:E39)</f>
        <v>142</v>
      </c>
      <c r="F40" s="80">
        <f>SUM(F35:F39)</f>
        <v>98</v>
      </c>
      <c r="G40" s="80">
        <f>SUM(G35:G39)</f>
        <v>100</v>
      </c>
    </row>
    <row r="41" spans="1:9" ht="15.9" customHeight="1" x14ac:dyDescent="0.3">
      <c r="A41" s="156" t="s">
        <v>49</v>
      </c>
      <c r="B41" s="16" t="s">
        <v>50</v>
      </c>
      <c r="C41" s="84">
        <v>26</v>
      </c>
      <c r="D41" s="84" t="s">
        <v>27</v>
      </c>
      <c r="E41" s="84">
        <v>2</v>
      </c>
      <c r="F41" s="84">
        <v>33</v>
      </c>
      <c r="G41" s="84">
        <v>23</v>
      </c>
    </row>
    <row r="42" spans="1:9" ht="15.9" customHeight="1" x14ac:dyDescent="0.3">
      <c r="A42" s="157"/>
      <c r="B42" s="16" t="s">
        <v>51</v>
      </c>
      <c r="C42" s="84">
        <v>4</v>
      </c>
      <c r="D42" s="84">
        <v>27</v>
      </c>
      <c r="E42" s="84" t="s">
        <v>27</v>
      </c>
      <c r="F42" s="84">
        <v>7</v>
      </c>
      <c r="G42" s="84">
        <v>7</v>
      </c>
    </row>
    <row r="43" spans="1:9" ht="15.9" customHeight="1" x14ac:dyDescent="0.3">
      <c r="A43" s="158"/>
      <c r="B43" s="20" t="s">
        <v>52</v>
      </c>
      <c r="C43" s="84">
        <v>33</v>
      </c>
      <c r="D43" s="84">
        <v>35</v>
      </c>
      <c r="E43" s="84">
        <v>48</v>
      </c>
      <c r="F43" s="84">
        <v>64</v>
      </c>
      <c r="G43" s="84">
        <v>19</v>
      </c>
    </row>
    <row r="44" spans="1:9" ht="15.9" customHeight="1" x14ac:dyDescent="0.3">
      <c r="A44" s="150" t="s">
        <v>41</v>
      </c>
      <c r="B44" s="151"/>
      <c r="C44" s="80">
        <v>63</v>
      </c>
      <c r="D44" s="80">
        <v>62</v>
      </c>
      <c r="E44" s="80">
        <v>50</v>
      </c>
      <c r="F44" s="80">
        <v>104</v>
      </c>
      <c r="G44" s="80">
        <f>SUM(G41:G43)</f>
        <v>49</v>
      </c>
    </row>
    <row r="45" spans="1:9" ht="15.9" customHeight="1" x14ac:dyDescent="0.3">
      <c r="A45" s="156" t="s">
        <v>53</v>
      </c>
      <c r="B45" s="20" t="s">
        <v>52</v>
      </c>
      <c r="C45" s="84">
        <v>51</v>
      </c>
      <c r="D45" s="84">
        <v>59</v>
      </c>
      <c r="E45" s="84">
        <v>57</v>
      </c>
      <c r="F45" s="84">
        <v>66</v>
      </c>
      <c r="G45" s="84">
        <v>46</v>
      </c>
    </row>
    <row r="46" spans="1:9" ht="15.9" customHeight="1" x14ac:dyDescent="0.3">
      <c r="A46" s="157"/>
      <c r="B46" s="21" t="s">
        <v>54</v>
      </c>
      <c r="C46" s="84">
        <v>31</v>
      </c>
      <c r="D46" s="84">
        <v>31</v>
      </c>
      <c r="E46" s="84">
        <v>28</v>
      </c>
      <c r="F46" s="84">
        <v>19</v>
      </c>
      <c r="G46" s="84">
        <v>14</v>
      </c>
    </row>
    <row r="47" spans="1:9" ht="15.9" customHeight="1" x14ac:dyDescent="0.3">
      <c r="A47" s="158"/>
      <c r="B47" s="21" t="s">
        <v>55</v>
      </c>
      <c r="C47" s="84" t="s">
        <v>27</v>
      </c>
      <c r="D47" s="84" t="s">
        <v>27</v>
      </c>
      <c r="E47" s="84">
        <v>9</v>
      </c>
      <c r="F47" s="84">
        <v>19</v>
      </c>
      <c r="G47" s="84">
        <v>31</v>
      </c>
    </row>
    <row r="48" spans="1:9" ht="15.9" customHeight="1" x14ac:dyDescent="0.3">
      <c r="A48" s="150" t="s">
        <v>41</v>
      </c>
      <c r="B48" s="151"/>
      <c r="C48" s="80">
        <v>82</v>
      </c>
      <c r="D48" s="80">
        <v>90</v>
      </c>
      <c r="E48" s="80">
        <v>94</v>
      </c>
      <c r="F48" s="80">
        <v>104</v>
      </c>
      <c r="G48" s="80">
        <f>SUM(G45:G47)</f>
        <v>91</v>
      </c>
    </row>
    <row r="49" spans="1:7" ht="15.9" customHeight="1" x14ac:dyDescent="0.3">
      <c r="A49" s="156" t="s">
        <v>56</v>
      </c>
      <c r="B49" s="16" t="s">
        <v>23</v>
      </c>
      <c r="C49" s="84">
        <v>36</v>
      </c>
      <c r="D49" s="84">
        <v>50</v>
      </c>
      <c r="E49" s="84">
        <v>71</v>
      </c>
      <c r="F49" s="84">
        <v>15</v>
      </c>
      <c r="G49" s="84">
        <v>10</v>
      </c>
    </row>
    <row r="50" spans="1:7" ht="15.9" customHeight="1" x14ac:dyDescent="0.3">
      <c r="A50" s="157"/>
      <c r="B50" s="21" t="s">
        <v>57</v>
      </c>
      <c r="C50" s="84">
        <v>5</v>
      </c>
      <c r="D50" s="84">
        <v>6</v>
      </c>
      <c r="E50" s="84">
        <v>3</v>
      </c>
      <c r="F50" s="84">
        <v>0</v>
      </c>
      <c r="G50" s="84">
        <v>4</v>
      </c>
    </row>
    <row r="51" spans="1:7" ht="15.9" customHeight="1" x14ac:dyDescent="0.3">
      <c r="A51" s="157"/>
      <c r="B51" s="16" t="s">
        <v>54</v>
      </c>
      <c r="C51" s="84">
        <v>33</v>
      </c>
      <c r="D51" s="84">
        <v>33</v>
      </c>
      <c r="E51" s="84">
        <v>21</v>
      </c>
      <c r="F51" s="84">
        <v>30</v>
      </c>
      <c r="G51" s="84">
        <v>17</v>
      </c>
    </row>
    <row r="52" spans="1:7" ht="15.9" customHeight="1" x14ac:dyDescent="0.3">
      <c r="A52" s="157"/>
      <c r="B52" s="21" t="s">
        <v>47</v>
      </c>
      <c r="C52" s="84">
        <v>27</v>
      </c>
      <c r="D52" s="84">
        <v>179</v>
      </c>
      <c r="E52" s="84">
        <v>74</v>
      </c>
      <c r="F52" s="84">
        <v>43</v>
      </c>
      <c r="G52" s="84">
        <v>31</v>
      </c>
    </row>
    <row r="53" spans="1:7" ht="15.9" customHeight="1" x14ac:dyDescent="0.3">
      <c r="A53" s="158"/>
      <c r="B53" s="21" t="s">
        <v>46</v>
      </c>
      <c r="C53" s="84">
        <v>16</v>
      </c>
      <c r="D53" s="84">
        <v>56</v>
      </c>
      <c r="E53" s="84">
        <v>8</v>
      </c>
      <c r="F53" s="84">
        <v>10</v>
      </c>
      <c r="G53" s="84">
        <v>11</v>
      </c>
    </row>
    <row r="54" spans="1:7" ht="15.9" customHeight="1" x14ac:dyDescent="0.3">
      <c r="A54" s="150" t="s">
        <v>41</v>
      </c>
      <c r="B54" s="151"/>
      <c r="C54" s="80">
        <f>SUM(C49:C53)</f>
        <v>117</v>
      </c>
      <c r="D54" s="80">
        <f>SUM(D49:D53)</f>
        <v>324</v>
      </c>
      <c r="E54" s="80">
        <f>SUM(E49:E53)</f>
        <v>177</v>
      </c>
      <c r="F54" s="80">
        <f>SUM(F49:F53)</f>
        <v>98</v>
      </c>
      <c r="G54" s="80">
        <f>SUM(G49:G53)</f>
        <v>73</v>
      </c>
    </row>
    <row r="55" spans="1:7" ht="42" customHeight="1" x14ac:dyDescent="0.3">
      <c r="A55" s="22" t="s">
        <v>58</v>
      </c>
      <c r="B55" s="16" t="s">
        <v>51</v>
      </c>
      <c r="C55" s="84">
        <v>3</v>
      </c>
      <c r="D55" s="84">
        <v>2</v>
      </c>
      <c r="E55" s="84">
        <v>6</v>
      </c>
      <c r="F55" s="84">
        <v>0</v>
      </c>
      <c r="G55" s="84">
        <v>2</v>
      </c>
    </row>
    <row r="56" spans="1:7" ht="15.9" customHeight="1" x14ac:dyDescent="0.3">
      <c r="A56" s="150" t="s">
        <v>41</v>
      </c>
      <c r="B56" s="151"/>
      <c r="C56" s="80">
        <v>3</v>
      </c>
      <c r="D56" s="80">
        <v>2</v>
      </c>
      <c r="E56" s="80">
        <v>6</v>
      </c>
      <c r="F56" s="80">
        <v>0</v>
      </c>
      <c r="G56" s="80">
        <f>+G55</f>
        <v>2</v>
      </c>
    </row>
    <row r="57" spans="1:7" ht="15.9" customHeight="1" x14ac:dyDescent="0.3">
      <c r="A57" s="23" t="s">
        <v>59</v>
      </c>
      <c r="B57" s="24" t="s">
        <v>60</v>
      </c>
      <c r="C57" s="85">
        <v>8</v>
      </c>
      <c r="D57" s="85">
        <v>13</v>
      </c>
      <c r="E57" s="85">
        <v>13</v>
      </c>
      <c r="F57" s="85">
        <v>22</v>
      </c>
      <c r="G57" s="85">
        <v>6</v>
      </c>
    </row>
    <row r="58" spans="1:7" ht="15.9" customHeight="1" x14ac:dyDescent="0.3">
      <c r="A58" s="150" t="s">
        <v>41</v>
      </c>
      <c r="B58" s="151"/>
      <c r="C58" s="80">
        <f>+C57</f>
        <v>8</v>
      </c>
      <c r="D58" s="80">
        <f>+D57</f>
        <v>13</v>
      </c>
      <c r="E58" s="80">
        <f>+E57</f>
        <v>13</v>
      </c>
      <c r="F58" s="80">
        <f>+F57</f>
        <v>22</v>
      </c>
      <c r="G58" s="80">
        <f>+G57</f>
        <v>6</v>
      </c>
    </row>
    <row r="59" spans="1:7" ht="15.9" customHeight="1" x14ac:dyDescent="0.3">
      <c r="A59" s="156" t="s">
        <v>61</v>
      </c>
      <c r="B59" s="16" t="s">
        <v>35</v>
      </c>
      <c r="C59" s="84">
        <v>7</v>
      </c>
      <c r="D59" s="84">
        <v>9</v>
      </c>
      <c r="E59" s="84">
        <v>7</v>
      </c>
      <c r="F59" s="84">
        <v>5</v>
      </c>
      <c r="G59" s="84">
        <v>7</v>
      </c>
    </row>
    <row r="60" spans="1:7" ht="15.9" customHeight="1" x14ac:dyDescent="0.3">
      <c r="A60" s="157"/>
      <c r="B60" s="16" t="s">
        <v>33</v>
      </c>
      <c r="C60" s="84">
        <v>12</v>
      </c>
      <c r="D60" s="84">
        <v>6</v>
      </c>
      <c r="E60" s="84">
        <v>15</v>
      </c>
      <c r="F60" s="84">
        <v>12</v>
      </c>
      <c r="G60" s="84">
        <v>15</v>
      </c>
    </row>
    <row r="61" spans="1:7" ht="15.9" customHeight="1" x14ac:dyDescent="0.3">
      <c r="A61" s="157"/>
      <c r="B61" s="21" t="s">
        <v>47</v>
      </c>
      <c r="C61" s="84">
        <v>95</v>
      </c>
      <c r="D61" s="84">
        <v>81</v>
      </c>
      <c r="E61" s="84">
        <v>64</v>
      </c>
      <c r="F61" s="84">
        <v>43</v>
      </c>
      <c r="G61" s="84">
        <v>47</v>
      </c>
    </row>
    <row r="62" spans="1:7" ht="15.9" customHeight="1" x14ac:dyDescent="0.3">
      <c r="A62" s="158"/>
      <c r="B62" s="21" t="s">
        <v>46</v>
      </c>
      <c r="C62" s="84">
        <v>24</v>
      </c>
      <c r="D62" s="84">
        <v>20</v>
      </c>
      <c r="E62" s="84">
        <v>11</v>
      </c>
      <c r="F62" s="84">
        <v>5</v>
      </c>
      <c r="G62" s="84">
        <v>14</v>
      </c>
    </row>
    <row r="63" spans="1:7" ht="15.9" customHeight="1" x14ac:dyDescent="0.3">
      <c r="A63" s="150" t="s">
        <v>41</v>
      </c>
      <c r="B63" s="151"/>
      <c r="C63" s="80">
        <v>138</v>
      </c>
      <c r="D63" s="80">
        <v>116</v>
      </c>
      <c r="E63" s="80">
        <v>97</v>
      </c>
      <c r="F63" s="80">
        <v>65</v>
      </c>
      <c r="G63" s="80">
        <f>+G59+G60+G61+G62</f>
        <v>83</v>
      </c>
    </row>
    <row r="64" spans="1:7" ht="15.9" customHeight="1" x14ac:dyDescent="0.3">
      <c r="A64" s="152" t="s">
        <v>62</v>
      </c>
      <c r="B64" s="16" t="s">
        <v>23</v>
      </c>
      <c r="C64" s="84">
        <v>38</v>
      </c>
      <c r="D64" s="84">
        <v>57</v>
      </c>
      <c r="E64" s="84">
        <v>47</v>
      </c>
      <c r="F64" s="84">
        <v>23</v>
      </c>
      <c r="G64" s="84">
        <v>39</v>
      </c>
    </row>
    <row r="65" spans="1:7" ht="15.9" customHeight="1" x14ac:dyDescent="0.3">
      <c r="A65" s="159"/>
      <c r="B65" s="16" t="s">
        <v>50</v>
      </c>
      <c r="C65" s="84">
        <v>7</v>
      </c>
      <c r="D65" s="84">
        <v>5</v>
      </c>
      <c r="E65" s="84">
        <v>7</v>
      </c>
      <c r="F65" s="84">
        <v>23</v>
      </c>
      <c r="G65" s="84">
        <v>10</v>
      </c>
    </row>
    <row r="66" spans="1:7" ht="15.9" customHeight="1" x14ac:dyDescent="0.3">
      <c r="A66" s="153"/>
      <c r="B66" s="16" t="s">
        <v>51</v>
      </c>
      <c r="C66" s="84">
        <v>4</v>
      </c>
      <c r="D66" s="84">
        <v>4</v>
      </c>
      <c r="E66" s="84">
        <v>1</v>
      </c>
      <c r="F66" s="84">
        <v>7</v>
      </c>
      <c r="G66" s="84">
        <v>9</v>
      </c>
    </row>
    <row r="67" spans="1:7" ht="15.9" customHeight="1" x14ac:dyDescent="0.3">
      <c r="A67" s="150" t="s">
        <v>41</v>
      </c>
      <c r="B67" s="151"/>
      <c r="C67" s="80">
        <v>49</v>
      </c>
      <c r="D67" s="80">
        <v>66</v>
      </c>
      <c r="E67" s="80">
        <v>55</v>
      </c>
      <c r="F67" s="80">
        <v>53</v>
      </c>
      <c r="G67" s="80">
        <f>+G64+G65+G66</f>
        <v>58</v>
      </c>
    </row>
    <row r="68" spans="1:7" ht="15.9" customHeight="1" x14ac:dyDescent="0.3">
      <c r="A68" s="156" t="s">
        <v>63</v>
      </c>
      <c r="B68" s="16" t="s">
        <v>54</v>
      </c>
      <c r="C68" s="84">
        <v>72</v>
      </c>
      <c r="D68" s="84">
        <v>72</v>
      </c>
      <c r="E68" s="84">
        <v>14</v>
      </c>
      <c r="F68" s="84">
        <v>10</v>
      </c>
      <c r="G68" s="84">
        <v>11</v>
      </c>
    </row>
    <row r="69" spans="1:7" ht="15.9" customHeight="1" x14ac:dyDescent="0.3">
      <c r="A69" s="158"/>
      <c r="B69" s="16" t="s">
        <v>23</v>
      </c>
      <c r="C69" s="84">
        <v>30</v>
      </c>
      <c r="D69" s="84">
        <v>57</v>
      </c>
      <c r="E69" s="84">
        <v>28</v>
      </c>
      <c r="F69" s="84">
        <v>58</v>
      </c>
      <c r="G69" s="84">
        <v>28</v>
      </c>
    </row>
    <row r="70" spans="1:7" ht="15.9" customHeight="1" x14ac:dyDescent="0.3">
      <c r="A70" s="150" t="s">
        <v>41</v>
      </c>
      <c r="B70" s="151"/>
      <c r="C70" s="80">
        <v>102</v>
      </c>
      <c r="D70" s="80">
        <v>129</v>
      </c>
      <c r="E70" s="80">
        <v>42</v>
      </c>
      <c r="F70" s="80">
        <v>68</v>
      </c>
      <c r="G70" s="80">
        <f>+G69+G68</f>
        <v>39</v>
      </c>
    </row>
    <row r="71" spans="1:7" ht="15.9" customHeight="1" x14ac:dyDescent="0.3">
      <c r="A71" s="156" t="s">
        <v>64</v>
      </c>
      <c r="B71" s="16" t="s">
        <v>23</v>
      </c>
      <c r="C71" s="84">
        <v>39</v>
      </c>
      <c r="D71" s="84">
        <v>48</v>
      </c>
      <c r="E71" s="84">
        <v>68</v>
      </c>
      <c r="F71" s="84">
        <v>74</v>
      </c>
      <c r="G71" s="84">
        <v>14</v>
      </c>
    </row>
    <row r="72" spans="1:7" ht="15.9" customHeight="1" x14ac:dyDescent="0.3">
      <c r="A72" s="157"/>
      <c r="B72" s="16" t="s">
        <v>35</v>
      </c>
      <c r="C72" s="84">
        <v>15</v>
      </c>
      <c r="D72" s="84">
        <v>33</v>
      </c>
      <c r="E72" s="84">
        <v>30</v>
      </c>
      <c r="F72" s="84">
        <v>17</v>
      </c>
      <c r="G72" s="84">
        <v>30</v>
      </c>
    </row>
    <row r="73" spans="1:7" ht="15.9" customHeight="1" x14ac:dyDescent="0.3">
      <c r="A73" s="157"/>
      <c r="B73" s="16" t="s">
        <v>33</v>
      </c>
      <c r="C73" s="84">
        <v>19</v>
      </c>
      <c r="D73" s="84">
        <v>28</v>
      </c>
      <c r="E73" s="84">
        <v>6</v>
      </c>
      <c r="F73" s="84">
        <v>9</v>
      </c>
      <c r="G73" s="84">
        <v>6</v>
      </c>
    </row>
    <row r="74" spans="1:7" ht="15.9" customHeight="1" x14ac:dyDescent="0.3">
      <c r="A74" s="157"/>
      <c r="B74" s="20" t="s">
        <v>52</v>
      </c>
      <c r="C74" s="84">
        <v>18</v>
      </c>
      <c r="D74" s="84">
        <v>21</v>
      </c>
      <c r="E74" s="84">
        <v>44</v>
      </c>
      <c r="F74" s="84">
        <v>67</v>
      </c>
      <c r="G74" s="84">
        <v>32</v>
      </c>
    </row>
    <row r="75" spans="1:7" ht="15.9" customHeight="1" x14ac:dyDescent="0.3">
      <c r="A75" s="157"/>
      <c r="B75" s="16" t="s">
        <v>54</v>
      </c>
      <c r="C75" s="84">
        <v>5</v>
      </c>
      <c r="D75" s="84">
        <v>5</v>
      </c>
      <c r="E75" s="84">
        <v>31</v>
      </c>
      <c r="F75" s="84">
        <v>14</v>
      </c>
      <c r="G75" s="84">
        <v>23</v>
      </c>
    </row>
    <row r="76" spans="1:7" ht="15.9" customHeight="1" x14ac:dyDescent="0.3">
      <c r="A76" s="157"/>
      <c r="B76" s="21" t="s">
        <v>47</v>
      </c>
      <c r="C76" s="84">
        <v>57</v>
      </c>
      <c r="D76" s="84">
        <v>68</v>
      </c>
      <c r="E76" s="84">
        <v>77</v>
      </c>
      <c r="F76" s="84">
        <v>43</v>
      </c>
      <c r="G76" s="84">
        <v>32</v>
      </c>
    </row>
    <row r="77" spans="1:7" ht="15.9" customHeight="1" x14ac:dyDescent="0.3">
      <c r="A77" s="158"/>
      <c r="B77" s="21" t="s">
        <v>46</v>
      </c>
      <c r="C77" s="84">
        <v>12</v>
      </c>
      <c r="D77" s="84">
        <v>16</v>
      </c>
      <c r="E77" s="84">
        <v>12</v>
      </c>
      <c r="F77" s="84">
        <v>12</v>
      </c>
      <c r="G77" s="84">
        <v>18</v>
      </c>
    </row>
    <row r="78" spans="1:7" ht="15.9" customHeight="1" x14ac:dyDescent="0.3">
      <c r="A78" s="150" t="s">
        <v>41</v>
      </c>
      <c r="B78" s="151"/>
      <c r="C78" s="80">
        <v>165</v>
      </c>
      <c r="D78" s="80">
        <v>219</v>
      </c>
      <c r="E78" s="80">
        <v>268</v>
      </c>
      <c r="F78" s="80">
        <v>236</v>
      </c>
      <c r="G78" s="80">
        <f>+G71+G72+G73+G74+G75+G76+G77</f>
        <v>155</v>
      </c>
    </row>
    <row r="79" spans="1:7" ht="15.9" customHeight="1" x14ac:dyDescent="0.3">
      <c r="A79" s="160" t="s">
        <v>65</v>
      </c>
      <c r="B79" s="16" t="s">
        <v>23</v>
      </c>
      <c r="C79" s="84">
        <v>26</v>
      </c>
      <c r="D79" s="84">
        <v>38</v>
      </c>
      <c r="E79" s="84">
        <v>59</v>
      </c>
      <c r="F79" s="84">
        <v>25</v>
      </c>
      <c r="G79" s="84">
        <v>22</v>
      </c>
    </row>
    <row r="80" spans="1:7" ht="15.9" customHeight="1" x14ac:dyDescent="0.3">
      <c r="A80" s="161"/>
      <c r="B80" s="16" t="s">
        <v>35</v>
      </c>
      <c r="C80" s="84">
        <v>0</v>
      </c>
      <c r="D80" s="84">
        <v>0</v>
      </c>
      <c r="E80" s="84">
        <v>9</v>
      </c>
      <c r="F80" s="84">
        <v>5</v>
      </c>
      <c r="G80" s="84">
        <v>9</v>
      </c>
    </row>
    <row r="81" spans="1:7" ht="15.9" customHeight="1" x14ac:dyDescent="0.3">
      <c r="A81" s="161"/>
      <c r="B81" s="21" t="s">
        <v>34</v>
      </c>
      <c r="C81" s="84">
        <v>7</v>
      </c>
      <c r="D81" s="84">
        <v>0</v>
      </c>
      <c r="E81" s="84">
        <v>0</v>
      </c>
      <c r="F81" s="84">
        <v>3</v>
      </c>
      <c r="G81" s="84">
        <v>0</v>
      </c>
    </row>
    <row r="82" spans="1:7" ht="15.9" customHeight="1" x14ac:dyDescent="0.3">
      <c r="A82" s="162"/>
      <c r="B82" s="20" t="s">
        <v>52</v>
      </c>
      <c r="C82" s="84">
        <v>50</v>
      </c>
      <c r="D82" s="84">
        <v>26</v>
      </c>
      <c r="E82" s="84">
        <v>86</v>
      </c>
      <c r="F82" s="84">
        <v>97</v>
      </c>
      <c r="G82" s="84">
        <v>30</v>
      </c>
    </row>
    <row r="83" spans="1:7" ht="15.9" customHeight="1" x14ac:dyDescent="0.3">
      <c r="A83" s="150" t="s">
        <v>41</v>
      </c>
      <c r="B83" s="151"/>
      <c r="C83" s="80">
        <v>83</v>
      </c>
      <c r="D83" s="80">
        <v>64</v>
      </c>
      <c r="E83" s="80">
        <v>154</v>
      </c>
      <c r="F83" s="80">
        <v>130</v>
      </c>
      <c r="G83" s="80">
        <f>+G79+G80+G81+G82</f>
        <v>61</v>
      </c>
    </row>
    <row r="84" spans="1:7" ht="15.9" customHeight="1" x14ac:dyDescent="0.3">
      <c r="A84" s="152" t="s">
        <v>66</v>
      </c>
      <c r="B84" s="21" t="s">
        <v>50</v>
      </c>
      <c r="C84" s="84">
        <v>34</v>
      </c>
      <c r="D84" s="84">
        <v>66</v>
      </c>
      <c r="E84" s="84">
        <v>31</v>
      </c>
      <c r="F84" s="84">
        <v>47</v>
      </c>
      <c r="G84" s="84">
        <v>29</v>
      </c>
    </row>
    <row r="85" spans="1:7" ht="15.9" customHeight="1" x14ac:dyDescent="0.3">
      <c r="A85" s="159"/>
      <c r="B85" s="21" t="s">
        <v>67</v>
      </c>
      <c r="C85" s="84">
        <v>2</v>
      </c>
      <c r="D85" s="84">
        <v>4</v>
      </c>
      <c r="E85" s="84">
        <v>5</v>
      </c>
      <c r="F85" s="84">
        <v>3</v>
      </c>
      <c r="G85" s="84">
        <v>0</v>
      </c>
    </row>
    <row r="86" spans="1:7" ht="15.9" customHeight="1" x14ac:dyDescent="0.3">
      <c r="A86" s="159"/>
      <c r="B86" s="21" t="s">
        <v>68</v>
      </c>
      <c r="C86" s="84">
        <v>4</v>
      </c>
      <c r="D86" s="84">
        <v>1</v>
      </c>
      <c r="E86" s="84">
        <v>3</v>
      </c>
      <c r="F86" s="84">
        <v>4</v>
      </c>
      <c r="G86" s="84">
        <v>1</v>
      </c>
    </row>
    <row r="87" spans="1:7" ht="15.9" customHeight="1" x14ac:dyDescent="0.3">
      <c r="A87" s="159"/>
      <c r="B87" s="21" t="s">
        <v>69</v>
      </c>
      <c r="C87" s="84">
        <v>4</v>
      </c>
      <c r="D87" s="84">
        <v>3</v>
      </c>
      <c r="E87" s="84" t="s">
        <v>27</v>
      </c>
      <c r="F87" s="84">
        <v>0</v>
      </c>
      <c r="G87" s="84">
        <v>0</v>
      </c>
    </row>
    <row r="88" spans="1:7" ht="15.9" customHeight="1" x14ac:dyDescent="0.3">
      <c r="A88" s="159"/>
      <c r="B88" s="21" t="s">
        <v>51</v>
      </c>
      <c r="C88" s="84">
        <v>4</v>
      </c>
      <c r="D88" s="84">
        <v>3</v>
      </c>
      <c r="E88" s="84" t="s">
        <v>27</v>
      </c>
      <c r="F88" s="84">
        <v>2</v>
      </c>
      <c r="G88" s="84">
        <v>2</v>
      </c>
    </row>
    <row r="89" spans="1:7" ht="15.9" customHeight="1" x14ac:dyDescent="0.3">
      <c r="A89" s="159"/>
      <c r="B89" s="21" t="s">
        <v>70</v>
      </c>
      <c r="C89" s="84">
        <v>11</v>
      </c>
      <c r="D89" s="84">
        <v>20</v>
      </c>
      <c r="E89" s="84">
        <v>15</v>
      </c>
      <c r="F89" s="84">
        <v>7</v>
      </c>
      <c r="G89" s="84">
        <v>8</v>
      </c>
    </row>
    <row r="90" spans="1:7" ht="15.9" customHeight="1" x14ac:dyDescent="0.3">
      <c r="A90" s="159"/>
      <c r="B90" s="25" t="s">
        <v>71</v>
      </c>
      <c r="C90" s="84">
        <v>21</v>
      </c>
      <c r="D90" s="69">
        <v>7</v>
      </c>
      <c r="E90" s="69">
        <v>5</v>
      </c>
      <c r="F90" s="69">
        <v>32</v>
      </c>
      <c r="G90" s="69">
        <v>34</v>
      </c>
    </row>
    <row r="91" spans="1:7" ht="15.9" customHeight="1" x14ac:dyDescent="0.3">
      <c r="A91" s="159"/>
      <c r="B91" s="21" t="s">
        <v>72</v>
      </c>
      <c r="C91" s="84">
        <v>33</v>
      </c>
      <c r="D91" s="69">
        <v>46</v>
      </c>
      <c r="E91" s="69">
        <v>38</v>
      </c>
      <c r="F91" s="69">
        <v>57</v>
      </c>
      <c r="G91" s="69">
        <v>103</v>
      </c>
    </row>
    <row r="92" spans="1:7" ht="15.9" customHeight="1" x14ac:dyDescent="0.3">
      <c r="A92" s="159"/>
      <c r="B92" s="26" t="s">
        <v>73</v>
      </c>
      <c r="C92" s="84">
        <v>19</v>
      </c>
      <c r="D92" s="84">
        <v>9</v>
      </c>
      <c r="E92" s="84">
        <v>7</v>
      </c>
      <c r="F92" s="84">
        <v>50</v>
      </c>
      <c r="G92" s="84">
        <v>65</v>
      </c>
    </row>
    <row r="93" spans="1:7" ht="15.9" customHeight="1" x14ac:dyDescent="0.3">
      <c r="A93" s="159"/>
      <c r="B93" s="26" t="s">
        <v>74</v>
      </c>
      <c r="C93" s="84">
        <v>26</v>
      </c>
      <c r="D93" s="84">
        <v>22</v>
      </c>
      <c r="E93" s="84">
        <v>18</v>
      </c>
      <c r="F93" s="84">
        <v>55</v>
      </c>
      <c r="G93" s="84">
        <v>56</v>
      </c>
    </row>
    <row r="94" spans="1:7" ht="15.9" customHeight="1" x14ac:dyDescent="0.3">
      <c r="A94" s="159"/>
      <c r="B94" s="26" t="s">
        <v>75</v>
      </c>
      <c r="C94" s="84">
        <v>6</v>
      </c>
      <c r="D94" s="84">
        <v>6</v>
      </c>
      <c r="E94" s="84">
        <v>12</v>
      </c>
      <c r="F94" s="84">
        <v>5</v>
      </c>
      <c r="G94" s="84">
        <v>16</v>
      </c>
    </row>
    <row r="95" spans="1:7" ht="15.9" customHeight="1" x14ac:dyDescent="0.3">
      <c r="A95" s="159"/>
      <c r="B95" s="26" t="s">
        <v>76</v>
      </c>
      <c r="C95" s="84">
        <v>2</v>
      </c>
      <c r="D95" s="84">
        <v>1</v>
      </c>
      <c r="E95" s="84">
        <v>3</v>
      </c>
      <c r="F95" s="84">
        <v>2</v>
      </c>
      <c r="G95" s="84">
        <v>0</v>
      </c>
    </row>
    <row r="96" spans="1:7" ht="15.9" customHeight="1" x14ac:dyDescent="0.3">
      <c r="A96" s="159"/>
      <c r="B96" s="26" t="s">
        <v>77</v>
      </c>
      <c r="C96" s="84">
        <v>1</v>
      </c>
      <c r="D96" s="84">
        <v>4</v>
      </c>
      <c r="E96" s="84">
        <v>3</v>
      </c>
      <c r="F96" s="84">
        <v>0</v>
      </c>
      <c r="G96" s="84">
        <v>9</v>
      </c>
    </row>
    <row r="97" spans="1:7" ht="15.9" customHeight="1" x14ac:dyDescent="0.3">
      <c r="A97" s="159"/>
      <c r="B97" s="26" t="s">
        <v>78</v>
      </c>
      <c r="C97" s="84">
        <v>46</v>
      </c>
      <c r="D97" s="84">
        <v>46</v>
      </c>
      <c r="E97" s="84">
        <v>22</v>
      </c>
      <c r="F97" s="84">
        <v>27</v>
      </c>
      <c r="G97" s="84">
        <v>52</v>
      </c>
    </row>
    <row r="98" spans="1:7" ht="15.9" customHeight="1" x14ac:dyDescent="0.3">
      <c r="A98" s="159"/>
      <c r="B98" s="26" t="s">
        <v>79</v>
      </c>
      <c r="C98" s="84">
        <v>10</v>
      </c>
      <c r="D98" s="84" t="s">
        <v>27</v>
      </c>
      <c r="E98" s="84">
        <v>1</v>
      </c>
      <c r="F98" s="84">
        <v>0</v>
      </c>
      <c r="G98" s="84">
        <v>0</v>
      </c>
    </row>
    <row r="99" spans="1:7" ht="15.9" customHeight="1" x14ac:dyDescent="0.3">
      <c r="A99" s="159"/>
      <c r="B99" s="26" t="s">
        <v>80</v>
      </c>
      <c r="C99" s="84">
        <v>7</v>
      </c>
      <c r="D99" s="84">
        <v>2</v>
      </c>
      <c r="E99" s="84">
        <v>5</v>
      </c>
      <c r="F99" s="84">
        <v>14</v>
      </c>
      <c r="G99" s="84">
        <v>14</v>
      </c>
    </row>
    <row r="100" spans="1:7" ht="15.9" customHeight="1" x14ac:dyDescent="0.3">
      <c r="A100" s="159"/>
      <c r="B100" s="26" t="s">
        <v>81</v>
      </c>
      <c r="C100" s="84">
        <v>1</v>
      </c>
      <c r="D100" s="84" t="s">
        <v>27</v>
      </c>
      <c r="E100" s="84">
        <v>1</v>
      </c>
      <c r="F100" s="84">
        <v>6</v>
      </c>
      <c r="G100" s="84">
        <v>2</v>
      </c>
    </row>
    <row r="101" spans="1:7" ht="15.9" customHeight="1" x14ac:dyDescent="0.3">
      <c r="A101" s="159"/>
      <c r="B101" s="25" t="s">
        <v>82</v>
      </c>
      <c r="C101" s="86">
        <v>5</v>
      </c>
      <c r="D101" s="86">
        <v>11</v>
      </c>
      <c r="E101" s="86">
        <v>2</v>
      </c>
      <c r="F101" s="86">
        <v>6</v>
      </c>
      <c r="G101" s="86">
        <v>10</v>
      </c>
    </row>
    <row r="102" spans="1:7" ht="16.5" customHeight="1" x14ac:dyDescent="0.3">
      <c r="A102" s="159"/>
      <c r="B102" s="25" t="s">
        <v>83</v>
      </c>
      <c r="C102" s="84">
        <v>15</v>
      </c>
      <c r="D102" s="84">
        <v>8</v>
      </c>
      <c r="E102" s="84">
        <v>5</v>
      </c>
      <c r="F102" s="84">
        <v>34</v>
      </c>
      <c r="G102" s="84">
        <v>31</v>
      </c>
    </row>
    <row r="103" spans="1:7" ht="16.5" customHeight="1" x14ac:dyDescent="0.3">
      <c r="A103" s="159"/>
      <c r="B103" s="25" t="s">
        <v>84</v>
      </c>
      <c r="C103" s="84" t="s">
        <v>27</v>
      </c>
      <c r="D103" s="84" t="s">
        <v>27</v>
      </c>
      <c r="E103" s="84">
        <v>2</v>
      </c>
      <c r="F103" s="84">
        <v>6</v>
      </c>
      <c r="G103" s="84">
        <v>3</v>
      </c>
    </row>
    <row r="104" spans="1:7" ht="16.5" customHeight="1" x14ac:dyDescent="0.3">
      <c r="A104" s="159"/>
      <c r="B104" s="25" t="s">
        <v>85</v>
      </c>
      <c r="C104" s="84">
        <v>7</v>
      </c>
      <c r="D104" s="84">
        <v>8</v>
      </c>
      <c r="E104" s="84">
        <v>3</v>
      </c>
      <c r="F104" s="84">
        <v>3</v>
      </c>
      <c r="G104" s="84">
        <v>3</v>
      </c>
    </row>
    <row r="105" spans="1:7" ht="16.5" customHeight="1" x14ac:dyDescent="0.3">
      <c r="A105" s="159"/>
      <c r="B105" s="27" t="s">
        <v>86</v>
      </c>
      <c r="C105" s="84">
        <v>19</v>
      </c>
      <c r="D105" s="84">
        <v>11</v>
      </c>
      <c r="E105" s="84">
        <v>13</v>
      </c>
      <c r="F105" s="84">
        <v>7</v>
      </c>
      <c r="G105" s="84">
        <v>8</v>
      </c>
    </row>
    <row r="106" spans="1:7" ht="16.5" customHeight="1" x14ac:dyDescent="0.3">
      <c r="A106" s="159"/>
      <c r="B106" s="25" t="s">
        <v>87</v>
      </c>
      <c r="C106" s="84">
        <v>29</v>
      </c>
      <c r="D106" s="84">
        <v>15</v>
      </c>
      <c r="E106" s="84">
        <v>19</v>
      </c>
      <c r="F106" s="84">
        <v>21</v>
      </c>
      <c r="G106" s="84">
        <v>9</v>
      </c>
    </row>
    <row r="107" spans="1:7" ht="16.5" customHeight="1" x14ac:dyDescent="0.3">
      <c r="A107" s="159"/>
      <c r="B107" s="25" t="s">
        <v>88</v>
      </c>
      <c r="C107" s="84">
        <v>12</v>
      </c>
      <c r="D107" s="84">
        <v>8</v>
      </c>
      <c r="E107" s="84">
        <v>4</v>
      </c>
      <c r="F107" s="84">
        <v>5</v>
      </c>
      <c r="G107" s="84">
        <v>4</v>
      </c>
    </row>
    <row r="108" spans="1:7" ht="16.5" customHeight="1" x14ac:dyDescent="0.3">
      <c r="A108" s="159"/>
      <c r="B108" s="25" t="s">
        <v>89</v>
      </c>
      <c r="C108" s="84">
        <v>8</v>
      </c>
      <c r="D108" s="84">
        <v>4</v>
      </c>
      <c r="E108" s="84">
        <v>3</v>
      </c>
      <c r="F108" s="84">
        <v>7</v>
      </c>
      <c r="G108" s="84">
        <v>2</v>
      </c>
    </row>
    <row r="109" spans="1:7" ht="16.5" customHeight="1" x14ac:dyDescent="0.3">
      <c r="A109" s="159"/>
      <c r="B109" s="25" t="s">
        <v>90</v>
      </c>
      <c r="C109" s="84">
        <v>11</v>
      </c>
      <c r="D109" s="84">
        <v>21</v>
      </c>
      <c r="E109" s="84">
        <v>19</v>
      </c>
      <c r="F109" s="84">
        <v>16</v>
      </c>
      <c r="G109" s="84">
        <v>25</v>
      </c>
    </row>
    <row r="110" spans="1:7" ht="16.5" customHeight="1" x14ac:dyDescent="0.3">
      <c r="A110" s="159"/>
      <c r="B110" s="27" t="s">
        <v>91</v>
      </c>
      <c r="C110" s="84">
        <v>110</v>
      </c>
      <c r="D110" s="84">
        <v>58</v>
      </c>
      <c r="E110" s="84">
        <v>66</v>
      </c>
      <c r="F110" s="84">
        <v>41</v>
      </c>
      <c r="G110" s="84">
        <v>53</v>
      </c>
    </row>
    <row r="111" spans="1:7" ht="16.5" customHeight="1" x14ac:dyDescent="0.3">
      <c r="A111" s="159"/>
      <c r="B111" s="27" t="s">
        <v>92</v>
      </c>
      <c r="C111" s="84" t="s">
        <v>27</v>
      </c>
      <c r="D111" s="84">
        <v>0</v>
      </c>
      <c r="E111" s="84">
        <v>0</v>
      </c>
      <c r="F111" s="69">
        <v>0</v>
      </c>
      <c r="G111" s="69">
        <v>0</v>
      </c>
    </row>
    <row r="112" spans="1:7" ht="16.5" customHeight="1" x14ac:dyDescent="0.3">
      <c r="A112" s="159"/>
      <c r="B112" s="27" t="s">
        <v>93</v>
      </c>
      <c r="C112" s="84">
        <v>3</v>
      </c>
      <c r="D112" s="84">
        <v>11</v>
      </c>
      <c r="E112" s="84">
        <v>9</v>
      </c>
      <c r="F112" s="84">
        <v>8</v>
      </c>
      <c r="G112" s="84">
        <v>12</v>
      </c>
    </row>
    <row r="113" spans="1:7" ht="27" customHeight="1" x14ac:dyDescent="0.3">
      <c r="A113" s="159"/>
      <c r="B113" s="27" t="s">
        <v>94</v>
      </c>
      <c r="C113" s="84">
        <v>16</v>
      </c>
      <c r="D113" s="84">
        <v>14</v>
      </c>
      <c r="E113" s="84">
        <v>8</v>
      </c>
      <c r="F113" s="84">
        <v>12</v>
      </c>
      <c r="G113" s="84">
        <v>16</v>
      </c>
    </row>
    <row r="114" spans="1:7" ht="28.5" customHeight="1" x14ac:dyDescent="0.3">
      <c r="A114" s="159"/>
      <c r="B114" s="27" t="s">
        <v>95</v>
      </c>
      <c r="C114" s="84">
        <v>7</v>
      </c>
      <c r="D114" s="84">
        <v>3</v>
      </c>
      <c r="E114" s="84">
        <v>1</v>
      </c>
      <c r="F114" s="84">
        <v>9</v>
      </c>
      <c r="G114" s="84">
        <v>14</v>
      </c>
    </row>
    <row r="115" spans="1:7" ht="15" customHeight="1" x14ac:dyDescent="0.3">
      <c r="A115" s="159"/>
      <c r="B115" s="25" t="s">
        <v>96</v>
      </c>
      <c r="C115" s="84">
        <v>1</v>
      </c>
      <c r="D115" s="84">
        <v>14</v>
      </c>
      <c r="E115" s="84">
        <v>9</v>
      </c>
      <c r="F115" s="84">
        <v>14</v>
      </c>
      <c r="G115" s="84">
        <v>10</v>
      </c>
    </row>
    <row r="116" spans="1:7" ht="15" customHeight="1" x14ac:dyDescent="0.3">
      <c r="A116" s="159"/>
      <c r="B116" s="25" t="s">
        <v>97</v>
      </c>
      <c r="C116" s="84">
        <v>3</v>
      </c>
      <c r="D116" s="84" t="s">
        <v>27</v>
      </c>
      <c r="E116" s="84">
        <v>1</v>
      </c>
      <c r="F116" s="84">
        <v>4</v>
      </c>
      <c r="G116" s="84">
        <v>2</v>
      </c>
    </row>
    <row r="117" spans="1:7" ht="15" customHeight="1" x14ac:dyDescent="0.3">
      <c r="A117" s="159"/>
      <c r="B117" s="25" t="s">
        <v>98</v>
      </c>
      <c r="C117" s="84">
        <v>40</v>
      </c>
      <c r="D117" s="84">
        <v>32</v>
      </c>
      <c r="E117" s="84">
        <v>21</v>
      </c>
      <c r="F117" s="84">
        <v>29</v>
      </c>
      <c r="G117" s="84">
        <v>30</v>
      </c>
    </row>
    <row r="118" spans="1:7" ht="15" customHeight="1" x14ac:dyDescent="0.3">
      <c r="A118" s="159"/>
      <c r="B118" s="21" t="s">
        <v>99</v>
      </c>
      <c r="C118" s="84">
        <v>10</v>
      </c>
      <c r="D118" s="84">
        <v>39</v>
      </c>
      <c r="E118" s="84">
        <v>23</v>
      </c>
      <c r="F118" s="84">
        <v>72</v>
      </c>
      <c r="G118" s="84">
        <v>68</v>
      </c>
    </row>
    <row r="119" spans="1:7" ht="15" customHeight="1" x14ac:dyDescent="0.3">
      <c r="A119" s="153"/>
      <c r="B119" s="21" t="s">
        <v>100</v>
      </c>
      <c r="C119" s="84" t="s">
        <v>27</v>
      </c>
      <c r="D119" s="84">
        <v>5</v>
      </c>
      <c r="E119" s="84">
        <v>4</v>
      </c>
      <c r="F119" s="84">
        <v>10</v>
      </c>
      <c r="G119" s="84">
        <v>16</v>
      </c>
    </row>
    <row r="120" spans="1:7" ht="15" customHeight="1" x14ac:dyDescent="0.3">
      <c r="A120" s="152" t="s">
        <v>66</v>
      </c>
      <c r="B120" s="24" t="s">
        <v>101</v>
      </c>
      <c r="C120" s="84">
        <v>163</v>
      </c>
      <c r="D120" s="84">
        <v>131</v>
      </c>
      <c r="E120" s="84">
        <v>121</v>
      </c>
      <c r="F120" s="84">
        <v>137</v>
      </c>
      <c r="G120" s="84">
        <v>112</v>
      </c>
    </row>
    <row r="121" spans="1:7" ht="15" customHeight="1" x14ac:dyDescent="0.3">
      <c r="A121" s="159"/>
      <c r="B121" s="24" t="s">
        <v>102</v>
      </c>
      <c r="C121" s="84">
        <v>46</v>
      </c>
      <c r="D121" s="84">
        <v>26</v>
      </c>
      <c r="E121" s="84">
        <v>34</v>
      </c>
      <c r="F121" s="84">
        <v>22</v>
      </c>
      <c r="G121" s="84">
        <v>24</v>
      </c>
    </row>
    <row r="122" spans="1:7" ht="15" customHeight="1" x14ac:dyDescent="0.3">
      <c r="A122" s="159"/>
      <c r="B122" s="28" t="s">
        <v>103</v>
      </c>
      <c r="C122" s="84">
        <v>1</v>
      </c>
      <c r="D122" s="84">
        <v>8</v>
      </c>
      <c r="E122" s="84">
        <v>2</v>
      </c>
      <c r="F122" s="84">
        <v>0</v>
      </c>
      <c r="G122" s="84">
        <v>9</v>
      </c>
    </row>
    <row r="123" spans="1:7" ht="25.5" customHeight="1" x14ac:dyDescent="0.3">
      <c r="A123" s="159"/>
      <c r="B123" s="28" t="s">
        <v>104</v>
      </c>
      <c r="C123" s="84">
        <v>36</v>
      </c>
      <c r="D123" s="84">
        <v>43</v>
      </c>
      <c r="E123" s="84">
        <v>42</v>
      </c>
      <c r="F123" s="84">
        <v>29</v>
      </c>
      <c r="G123" s="84">
        <v>24</v>
      </c>
    </row>
    <row r="124" spans="1:7" ht="15.9" customHeight="1" x14ac:dyDescent="0.3">
      <c r="A124" s="159"/>
      <c r="B124" s="21" t="s">
        <v>105</v>
      </c>
      <c r="C124" s="84">
        <v>82</v>
      </c>
      <c r="D124" s="84">
        <v>121</v>
      </c>
      <c r="E124" s="84">
        <v>145</v>
      </c>
      <c r="F124" s="84">
        <v>69</v>
      </c>
      <c r="G124" s="84">
        <v>109</v>
      </c>
    </row>
    <row r="125" spans="1:7" ht="15.9" customHeight="1" x14ac:dyDescent="0.3">
      <c r="A125" s="159"/>
      <c r="B125" s="21" t="s">
        <v>46</v>
      </c>
      <c r="C125" s="84">
        <v>117</v>
      </c>
      <c r="D125" s="84">
        <v>159</v>
      </c>
      <c r="E125" s="84">
        <v>124</v>
      </c>
      <c r="F125" s="84">
        <v>80</v>
      </c>
      <c r="G125" s="84">
        <v>98</v>
      </c>
    </row>
    <row r="126" spans="1:7" ht="15.9" customHeight="1" x14ac:dyDescent="0.3">
      <c r="A126" s="159"/>
      <c r="B126" s="21" t="s">
        <v>47</v>
      </c>
      <c r="C126" s="84">
        <v>258</v>
      </c>
      <c r="D126" s="84">
        <v>305</v>
      </c>
      <c r="E126" s="84">
        <v>232</v>
      </c>
      <c r="F126" s="84">
        <v>129</v>
      </c>
      <c r="G126" s="84">
        <v>241</v>
      </c>
    </row>
    <row r="127" spans="1:7" ht="15.9" customHeight="1" x14ac:dyDescent="0.3">
      <c r="A127" s="159"/>
      <c r="B127" s="24" t="s">
        <v>106</v>
      </c>
      <c r="C127" s="84">
        <v>31</v>
      </c>
      <c r="D127" s="84">
        <v>48</v>
      </c>
      <c r="E127" s="84">
        <v>54</v>
      </c>
      <c r="F127" s="84">
        <v>103</v>
      </c>
      <c r="G127" s="84">
        <v>108</v>
      </c>
    </row>
    <row r="128" spans="1:7" ht="15.9" customHeight="1" x14ac:dyDescent="0.3">
      <c r="A128" s="159"/>
      <c r="B128" s="24" t="s">
        <v>107</v>
      </c>
      <c r="C128" s="84">
        <v>7</v>
      </c>
      <c r="D128" s="84">
        <v>13</v>
      </c>
      <c r="E128" s="84">
        <v>29</v>
      </c>
      <c r="F128" s="84">
        <v>32</v>
      </c>
      <c r="G128" s="84">
        <v>29</v>
      </c>
    </row>
    <row r="129" spans="1:7" ht="15.9" customHeight="1" x14ac:dyDescent="0.3">
      <c r="A129" s="159"/>
      <c r="B129" s="24" t="s">
        <v>44</v>
      </c>
      <c r="C129" s="84">
        <v>33</v>
      </c>
      <c r="D129" s="84">
        <v>24</v>
      </c>
      <c r="E129" s="84">
        <v>53</v>
      </c>
      <c r="F129" s="84">
        <v>48</v>
      </c>
      <c r="G129" s="84">
        <v>43</v>
      </c>
    </row>
    <row r="130" spans="1:7" ht="15.9" customHeight="1" x14ac:dyDescent="0.3">
      <c r="A130" s="159"/>
      <c r="B130" s="28" t="s">
        <v>108</v>
      </c>
      <c r="C130" s="84">
        <v>1</v>
      </c>
      <c r="D130" s="84">
        <v>1</v>
      </c>
      <c r="E130" s="84">
        <v>10</v>
      </c>
      <c r="F130" s="84">
        <v>5</v>
      </c>
      <c r="G130" s="84">
        <v>13</v>
      </c>
    </row>
    <row r="131" spans="1:7" ht="15.9" customHeight="1" x14ac:dyDescent="0.3">
      <c r="A131" s="159"/>
      <c r="B131" s="24" t="s">
        <v>109</v>
      </c>
      <c r="C131" s="84">
        <v>3</v>
      </c>
      <c r="D131" s="84">
        <v>2</v>
      </c>
      <c r="E131" s="84">
        <v>14</v>
      </c>
      <c r="F131" s="84">
        <v>14</v>
      </c>
      <c r="G131" s="84">
        <v>14</v>
      </c>
    </row>
    <row r="132" spans="1:7" ht="15.9" customHeight="1" x14ac:dyDescent="0.3">
      <c r="A132" s="159"/>
      <c r="B132" s="24" t="s">
        <v>110</v>
      </c>
      <c r="C132" s="84"/>
      <c r="D132" s="84"/>
      <c r="E132" s="84"/>
      <c r="F132" s="84"/>
      <c r="G132" s="84">
        <v>1</v>
      </c>
    </row>
    <row r="133" spans="1:7" ht="15.9" customHeight="1" x14ac:dyDescent="0.3">
      <c r="A133" s="159"/>
      <c r="B133" s="24" t="s">
        <v>111</v>
      </c>
      <c r="C133" s="84">
        <v>11</v>
      </c>
      <c r="D133" s="84">
        <v>7</v>
      </c>
      <c r="E133" s="84">
        <v>18</v>
      </c>
      <c r="F133" s="84">
        <v>22</v>
      </c>
      <c r="G133" s="84">
        <v>36</v>
      </c>
    </row>
    <row r="134" spans="1:7" ht="15.9" customHeight="1" x14ac:dyDescent="0.3">
      <c r="A134" s="159"/>
      <c r="B134" s="24" t="s">
        <v>112</v>
      </c>
      <c r="C134" s="84">
        <v>17</v>
      </c>
      <c r="D134" s="84">
        <v>35</v>
      </c>
      <c r="E134" s="84">
        <v>34</v>
      </c>
      <c r="F134" s="84">
        <v>15</v>
      </c>
      <c r="G134" s="84">
        <v>30</v>
      </c>
    </row>
    <row r="135" spans="1:7" ht="15.9" customHeight="1" x14ac:dyDescent="0.3">
      <c r="A135" s="159"/>
      <c r="B135" s="24" t="s">
        <v>113</v>
      </c>
      <c r="C135" s="84">
        <v>50</v>
      </c>
      <c r="D135" s="84">
        <v>41</v>
      </c>
      <c r="E135" s="84">
        <v>30</v>
      </c>
      <c r="F135" s="84">
        <v>34</v>
      </c>
      <c r="G135" s="84">
        <v>51</v>
      </c>
    </row>
    <row r="136" spans="1:7" ht="15.9" customHeight="1" x14ac:dyDescent="0.3">
      <c r="A136" s="159"/>
      <c r="B136" s="24" t="s">
        <v>114</v>
      </c>
      <c r="C136" s="84">
        <v>3</v>
      </c>
      <c r="D136" s="84">
        <v>36</v>
      </c>
      <c r="E136" s="84">
        <v>28</v>
      </c>
      <c r="F136" s="84">
        <v>19</v>
      </c>
      <c r="G136" s="84">
        <v>16</v>
      </c>
    </row>
    <row r="137" spans="1:7" ht="15.9" customHeight="1" x14ac:dyDescent="0.3">
      <c r="A137" s="159"/>
      <c r="B137" s="24" t="s">
        <v>115</v>
      </c>
      <c r="C137" s="84">
        <v>2</v>
      </c>
      <c r="D137" s="84">
        <v>45</v>
      </c>
      <c r="E137" s="84">
        <v>41</v>
      </c>
      <c r="F137" s="84">
        <v>21</v>
      </c>
      <c r="G137" s="84">
        <v>18</v>
      </c>
    </row>
    <row r="138" spans="1:7" ht="15.9" customHeight="1" x14ac:dyDescent="0.3">
      <c r="A138" s="159"/>
      <c r="B138" s="24" t="s">
        <v>116</v>
      </c>
      <c r="C138" s="84">
        <v>8</v>
      </c>
      <c r="D138" s="84">
        <v>18</v>
      </c>
      <c r="E138" s="84">
        <v>28</v>
      </c>
      <c r="F138" s="84">
        <v>34</v>
      </c>
      <c r="G138" s="84">
        <v>13</v>
      </c>
    </row>
    <row r="139" spans="1:7" ht="15.9" customHeight="1" x14ac:dyDescent="0.3">
      <c r="A139" s="159"/>
      <c r="B139" s="28" t="s">
        <v>117</v>
      </c>
      <c r="C139" s="84">
        <v>31</v>
      </c>
      <c r="D139" s="84">
        <v>19</v>
      </c>
      <c r="E139" s="84">
        <v>22</v>
      </c>
      <c r="F139" s="84">
        <v>20</v>
      </c>
      <c r="G139" s="84">
        <v>19</v>
      </c>
    </row>
    <row r="140" spans="1:7" ht="15.9" customHeight="1" x14ac:dyDescent="0.3">
      <c r="A140" s="159"/>
      <c r="B140" s="24" t="s">
        <v>118</v>
      </c>
      <c r="C140" s="84">
        <v>7</v>
      </c>
      <c r="D140" s="84">
        <v>19</v>
      </c>
      <c r="E140" s="84">
        <v>1</v>
      </c>
      <c r="F140" s="84">
        <v>5</v>
      </c>
      <c r="G140" s="84">
        <v>13</v>
      </c>
    </row>
    <row r="141" spans="1:7" ht="15.9" customHeight="1" x14ac:dyDescent="0.3">
      <c r="A141" s="159"/>
      <c r="B141" s="29" t="s">
        <v>52</v>
      </c>
      <c r="C141" s="84">
        <v>171</v>
      </c>
      <c r="D141" s="84">
        <v>180</v>
      </c>
      <c r="E141" s="84">
        <v>210</v>
      </c>
      <c r="F141" s="84">
        <v>243</v>
      </c>
      <c r="G141" s="84">
        <v>75</v>
      </c>
    </row>
    <row r="142" spans="1:7" ht="15.9" customHeight="1" x14ac:dyDescent="0.3">
      <c r="A142" s="159"/>
      <c r="B142" s="30" t="s">
        <v>119</v>
      </c>
      <c r="C142" s="84">
        <v>169</v>
      </c>
      <c r="D142" s="84">
        <v>235</v>
      </c>
      <c r="E142" s="84">
        <v>203</v>
      </c>
      <c r="F142" s="84">
        <v>221</v>
      </c>
      <c r="G142" s="84">
        <v>223</v>
      </c>
    </row>
    <row r="143" spans="1:7" ht="15.9" customHeight="1" x14ac:dyDescent="0.3">
      <c r="A143" s="159"/>
      <c r="B143" s="30" t="s">
        <v>120</v>
      </c>
      <c r="C143" s="84">
        <v>9</v>
      </c>
      <c r="D143" s="84">
        <v>21</v>
      </c>
      <c r="E143" s="84">
        <v>19</v>
      </c>
      <c r="F143" s="84">
        <v>23</v>
      </c>
      <c r="G143" s="84">
        <v>31</v>
      </c>
    </row>
    <row r="144" spans="1:7" ht="15.9" customHeight="1" x14ac:dyDescent="0.3">
      <c r="A144" s="159"/>
      <c r="B144" s="30" t="s">
        <v>121</v>
      </c>
      <c r="C144" s="84">
        <v>1</v>
      </c>
      <c r="D144" s="84">
        <v>4</v>
      </c>
      <c r="E144" s="84">
        <v>3</v>
      </c>
      <c r="F144" s="84">
        <v>9</v>
      </c>
      <c r="G144" s="84">
        <v>3</v>
      </c>
    </row>
    <row r="145" spans="1:7" ht="15.9" customHeight="1" x14ac:dyDescent="0.3">
      <c r="A145" s="159"/>
      <c r="B145" s="13" t="s">
        <v>122</v>
      </c>
      <c r="C145" s="79">
        <v>6</v>
      </c>
      <c r="D145" s="79">
        <v>2</v>
      </c>
      <c r="E145" s="79">
        <v>4</v>
      </c>
      <c r="F145" s="79">
        <v>5</v>
      </c>
      <c r="G145" s="79">
        <v>3</v>
      </c>
    </row>
    <row r="146" spans="1:7" ht="25.5" customHeight="1" x14ac:dyDescent="0.3">
      <c r="A146" s="159"/>
      <c r="B146" s="31" t="s">
        <v>123</v>
      </c>
      <c r="C146" s="79">
        <v>8</v>
      </c>
      <c r="D146" s="79">
        <v>10</v>
      </c>
      <c r="E146" s="79">
        <v>8</v>
      </c>
      <c r="F146" s="79">
        <v>2</v>
      </c>
      <c r="G146" s="79">
        <v>2</v>
      </c>
    </row>
    <row r="147" spans="1:7" ht="15.9" customHeight="1" x14ac:dyDescent="0.3">
      <c r="A147" s="159"/>
      <c r="B147" s="30" t="s">
        <v>124</v>
      </c>
      <c r="C147" s="86">
        <v>10</v>
      </c>
      <c r="D147" s="86">
        <v>15</v>
      </c>
      <c r="E147" s="86">
        <v>10</v>
      </c>
      <c r="F147" s="86">
        <v>20</v>
      </c>
      <c r="G147" s="86">
        <v>14</v>
      </c>
    </row>
    <row r="148" spans="1:7" ht="15.9" customHeight="1" x14ac:dyDescent="0.3">
      <c r="A148" s="159"/>
      <c r="B148" s="21" t="s">
        <v>54</v>
      </c>
      <c r="C148" s="84">
        <v>41</v>
      </c>
      <c r="D148" s="84">
        <v>80</v>
      </c>
      <c r="E148" s="84">
        <v>112</v>
      </c>
      <c r="F148" s="84">
        <v>44</v>
      </c>
      <c r="G148" s="84">
        <v>85</v>
      </c>
    </row>
    <row r="149" spans="1:7" ht="15.9" customHeight="1" x14ac:dyDescent="0.3">
      <c r="A149" s="153"/>
      <c r="B149" s="32" t="s">
        <v>125</v>
      </c>
      <c r="C149" s="84">
        <v>7</v>
      </c>
      <c r="D149" s="84">
        <v>9</v>
      </c>
      <c r="E149" s="84">
        <v>40</v>
      </c>
      <c r="F149" s="84">
        <v>38</v>
      </c>
      <c r="G149" s="84">
        <v>67</v>
      </c>
    </row>
    <row r="150" spans="1:7" ht="15.9" customHeight="1" x14ac:dyDescent="0.3">
      <c r="A150" s="150" t="s">
        <v>41</v>
      </c>
      <c r="B150" s="151"/>
      <c r="C150" s="80">
        <f>SUM(C84:C149)</f>
        <v>1856</v>
      </c>
      <c r="D150" s="80">
        <f>SUM(D84:D149)</f>
        <v>2159</v>
      </c>
      <c r="E150" s="80">
        <f>SUM(E84:E149)</f>
        <v>2052</v>
      </c>
      <c r="F150" s="80">
        <f>SUM(F84:F149)</f>
        <v>2058</v>
      </c>
      <c r="G150" s="80">
        <f>SUM(G84:G149)</f>
        <v>2231</v>
      </c>
    </row>
    <row r="151" spans="1:7" ht="15.9" customHeight="1" x14ac:dyDescent="0.3">
      <c r="A151" s="152" t="s">
        <v>126</v>
      </c>
      <c r="B151" s="16" t="s">
        <v>23</v>
      </c>
      <c r="C151" s="84">
        <v>31</v>
      </c>
      <c r="D151" s="84">
        <v>43</v>
      </c>
      <c r="E151" s="84">
        <v>40</v>
      </c>
      <c r="F151" s="84">
        <v>0</v>
      </c>
      <c r="G151" s="84">
        <v>0</v>
      </c>
    </row>
    <row r="152" spans="1:7" ht="15.9" customHeight="1" x14ac:dyDescent="0.3">
      <c r="A152" s="159"/>
      <c r="B152" s="16" t="s">
        <v>47</v>
      </c>
      <c r="C152" s="84">
        <v>30</v>
      </c>
      <c r="D152" s="84">
        <v>48</v>
      </c>
      <c r="E152" s="84">
        <v>59</v>
      </c>
      <c r="F152" s="84">
        <v>36</v>
      </c>
      <c r="G152" s="84">
        <v>21</v>
      </c>
    </row>
    <row r="153" spans="1:7" ht="15.9" customHeight="1" x14ac:dyDescent="0.3">
      <c r="A153" s="159"/>
      <c r="B153" s="16" t="s">
        <v>35</v>
      </c>
      <c r="C153" s="87">
        <v>25</v>
      </c>
      <c r="D153" s="87">
        <v>23</v>
      </c>
      <c r="E153" s="87">
        <v>28</v>
      </c>
      <c r="F153" s="87">
        <v>32</v>
      </c>
      <c r="G153" s="87">
        <v>28</v>
      </c>
    </row>
    <row r="154" spans="1:7" ht="15.9" customHeight="1" x14ac:dyDescent="0.3">
      <c r="A154" s="159"/>
      <c r="B154" s="16" t="s">
        <v>33</v>
      </c>
      <c r="C154" s="87">
        <v>14</v>
      </c>
      <c r="D154" s="87">
        <v>9</v>
      </c>
      <c r="E154" s="87">
        <v>11</v>
      </c>
      <c r="F154" s="87">
        <v>14</v>
      </c>
      <c r="G154" s="87">
        <v>11</v>
      </c>
    </row>
    <row r="155" spans="1:7" ht="15.9" customHeight="1" x14ac:dyDescent="0.3">
      <c r="A155" s="159"/>
      <c r="B155" s="16" t="s">
        <v>50</v>
      </c>
      <c r="C155" s="84">
        <v>28</v>
      </c>
      <c r="D155" s="84">
        <v>31</v>
      </c>
      <c r="E155" s="84">
        <v>9</v>
      </c>
      <c r="F155" s="84">
        <v>28</v>
      </c>
      <c r="G155" s="84">
        <v>27</v>
      </c>
    </row>
    <row r="156" spans="1:7" ht="15.9" customHeight="1" x14ac:dyDescent="0.3">
      <c r="A156" s="153"/>
      <c r="B156" s="16" t="s">
        <v>51</v>
      </c>
      <c r="C156" s="84">
        <v>13</v>
      </c>
      <c r="D156" s="84">
        <v>27</v>
      </c>
      <c r="E156" s="84">
        <v>9</v>
      </c>
      <c r="F156" s="84">
        <v>36</v>
      </c>
      <c r="G156" s="84">
        <v>12</v>
      </c>
    </row>
    <row r="157" spans="1:7" ht="15.9" customHeight="1" x14ac:dyDescent="0.3">
      <c r="A157" s="150" t="s">
        <v>41</v>
      </c>
      <c r="B157" s="151"/>
      <c r="C157" s="80">
        <v>141</v>
      </c>
      <c r="D157" s="80">
        <v>181</v>
      </c>
      <c r="E157" s="80">
        <v>156</v>
      </c>
      <c r="F157" s="80">
        <v>146</v>
      </c>
      <c r="G157" s="80">
        <f>SUM(G151:G156)</f>
        <v>99</v>
      </c>
    </row>
    <row r="158" spans="1:7" ht="15.9" customHeight="1" x14ac:dyDescent="0.3">
      <c r="A158" s="152" t="s">
        <v>127</v>
      </c>
      <c r="B158" s="16" t="s">
        <v>50</v>
      </c>
      <c r="C158" s="84">
        <v>34</v>
      </c>
      <c r="D158" s="84">
        <v>35</v>
      </c>
      <c r="E158" s="84">
        <v>6</v>
      </c>
      <c r="F158" s="84">
        <v>32</v>
      </c>
      <c r="G158" s="84">
        <v>25</v>
      </c>
    </row>
    <row r="159" spans="1:7" ht="15.9" customHeight="1" x14ac:dyDescent="0.3">
      <c r="A159" s="153"/>
      <c r="B159" s="16" t="s">
        <v>51</v>
      </c>
      <c r="C159" s="84">
        <v>19</v>
      </c>
      <c r="D159" s="84">
        <v>12</v>
      </c>
      <c r="E159" s="84">
        <v>1</v>
      </c>
      <c r="F159" s="84">
        <v>6</v>
      </c>
      <c r="G159" s="84">
        <v>10</v>
      </c>
    </row>
    <row r="160" spans="1:7" ht="15.9" customHeight="1" x14ac:dyDescent="0.3">
      <c r="A160" s="150" t="s">
        <v>41</v>
      </c>
      <c r="B160" s="151"/>
      <c r="C160" s="80">
        <v>53</v>
      </c>
      <c r="D160" s="80">
        <v>47</v>
      </c>
      <c r="E160" s="80">
        <v>7</v>
      </c>
      <c r="F160" s="80">
        <v>38</v>
      </c>
      <c r="G160" s="80">
        <f>+G158+G159</f>
        <v>35</v>
      </c>
    </row>
    <row r="161" spans="1:12" ht="15.9" customHeight="1" x14ac:dyDescent="0.3">
      <c r="A161" s="33" t="s">
        <v>128</v>
      </c>
      <c r="B161" s="16" t="s">
        <v>101</v>
      </c>
      <c r="C161" s="84">
        <v>29</v>
      </c>
      <c r="D161" s="84">
        <v>52</v>
      </c>
      <c r="E161" s="84">
        <v>24</v>
      </c>
      <c r="F161" s="84">
        <v>32</v>
      </c>
      <c r="G161" s="84">
        <v>40</v>
      </c>
    </row>
    <row r="162" spans="1:12" ht="15.9" customHeight="1" x14ac:dyDescent="0.3">
      <c r="A162" s="150" t="s">
        <v>41</v>
      </c>
      <c r="B162" s="151"/>
      <c r="C162" s="80">
        <v>29</v>
      </c>
      <c r="D162" s="80">
        <v>52</v>
      </c>
      <c r="E162" s="80">
        <v>24</v>
      </c>
      <c r="F162" s="80">
        <v>32</v>
      </c>
      <c r="G162" s="80">
        <f>+G161</f>
        <v>40</v>
      </c>
    </row>
    <row r="163" spans="1:12" ht="15.9" customHeight="1" x14ac:dyDescent="0.3">
      <c r="A163" s="154" t="s">
        <v>129</v>
      </c>
      <c r="B163" s="19" t="s">
        <v>47</v>
      </c>
      <c r="C163" s="84">
        <v>64</v>
      </c>
      <c r="D163" s="84">
        <v>49</v>
      </c>
      <c r="E163" s="84">
        <v>30</v>
      </c>
      <c r="F163" s="84">
        <v>46</v>
      </c>
      <c r="G163" s="84">
        <v>68</v>
      </c>
    </row>
    <row r="164" spans="1:12" ht="15.9" customHeight="1" x14ac:dyDescent="0.3">
      <c r="A164" s="155"/>
      <c r="B164" s="19" t="s">
        <v>46</v>
      </c>
      <c r="C164" s="84">
        <v>53</v>
      </c>
      <c r="D164" s="84">
        <v>56</v>
      </c>
      <c r="E164" s="84">
        <v>51</v>
      </c>
      <c r="F164" s="84">
        <v>12</v>
      </c>
      <c r="G164" s="84">
        <v>12</v>
      </c>
    </row>
    <row r="165" spans="1:12" ht="15.9" customHeight="1" x14ac:dyDescent="0.3">
      <c r="A165" s="150" t="s">
        <v>41</v>
      </c>
      <c r="B165" s="151"/>
      <c r="C165" s="80">
        <v>117</v>
      </c>
      <c r="D165" s="80">
        <v>105</v>
      </c>
      <c r="E165" s="80">
        <v>81</v>
      </c>
      <c r="F165" s="80">
        <v>58</v>
      </c>
      <c r="G165" s="80">
        <f>+G163+G164</f>
        <v>80</v>
      </c>
    </row>
    <row r="166" spans="1:12" ht="15.9" customHeight="1" x14ac:dyDescent="0.3">
      <c r="A166" s="156" t="s">
        <v>130</v>
      </c>
      <c r="B166" s="16" t="s">
        <v>35</v>
      </c>
      <c r="C166" s="84">
        <v>8</v>
      </c>
      <c r="D166" s="84">
        <v>8</v>
      </c>
      <c r="E166" s="84">
        <v>5</v>
      </c>
      <c r="F166" s="84">
        <v>31</v>
      </c>
      <c r="G166" s="84">
        <v>5</v>
      </c>
    </row>
    <row r="167" spans="1:12" ht="15.9" customHeight="1" x14ac:dyDescent="0.3">
      <c r="A167" s="157"/>
      <c r="B167" s="21" t="s">
        <v>78</v>
      </c>
      <c r="C167" s="84">
        <v>1</v>
      </c>
      <c r="D167" s="84">
        <v>8</v>
      </c>
      <c r="E167" s="84">
        <v>8</v>
      </c>
      <c r="F167" s="84">
        <v>0</v>
      </c>
      <c r="G167" s="84">
        <v>2</v>
      </c>
    </row>
    <row r="168" spans="1:12" ht="15.9" customHeight="1" x14ac:dyDescent="0.3">
      <c r="A168" s="157"/>
      <c r="B168" s="21" t="s">
        <v>75</v>
      </c>
      <c r="C168" s="84">
        <v>1</v>
      </c>
      <c r="D168" s="84">
        <v>1</v>
      </c>
      <c r="E168" s="84">
        <v>3</v>
      </c>
      <c r="F168" s="84">
        <v>0</v>
      </c>
      <c r="G168" s="84">
        <v>4</v>
      </c>
    </row>
    <row r="169" spans="1:12" ht="15.9" customHeight="1" x14ac:dyDescent="0.3">
      <c r="A169" s="157"/>
      <c r="B169" s="21" t="s">
        <v>57</v>
      </c>
      <c r="C169" s="84">
        <v>1</v>
      </c>
      <c r="D169" s="84">
        <v>0</v>
      </c>
      <c r="E169" s="84">
        <v>12</v>
      </c>
      <c r="F169" s="84">
        <v>0</v>
      </c>
      <c r="G169" s="84">
        <v>7</v>
      </c>
    </row>
    <row r="170" spans="1:12" ht="15.9" customHeight="1" x14ac:dyDescent="0.3">
      <c r="A170" s="157"/>
      <c r="B170" s="19" t="s">
        <v>46</v>
      </c>
      <c r="C170" s="84">
        <v>7</v>
      </c>
      <c r="D170" s="84">
        <v>29</v>
      </c>
      <c r="E170" s="84">
        <v>12</v>
      </c>
      <c r="F170" s="84">
        <v>17</v>
      </c>
      <c r="G170" s="84">
        <v>13</v>
      </c>
      <c r="L170">
        <f>13+33</f>
        <v>46</v>
      </c>
    </row>
    <row r="171" spans="1:12" ht="15.9" customHeight="1" x14ac:dyDescent="0.3">
      <c r="A171" s="158"/>
      <c r="B171" s="19" t="s">
        <v>47</v>
      </c>
      <c r="C171" s="84">
        <v>19</v>
      </c>
      <c r="D171" s="84">
        <v>36</v>
      </c>
      <c r="E171" s="84">
        <v>9</v>
      </c>
      <c r="F171" s="84">
        <v>31</v>
      </c>
      <c r="G171" s="84">
        <v>41</v>
      </c>
    </row>
    <row r="172" spans="1:12" ht="15.9" customHeight="1" x14ac:dyDescent="0.3">
      <c r="A172" s="150" t="s">
        <v>41</v>
      </c>
      <c r="B172" s="151"/>
      <c r="C172" s="80">
        <f>SUM(C166:C171)</f>
        <v>37</v>
      </c>
      <c r="D172" s="80">
        <f>SUM(D166:D171)</f>
        <v>82</v>
      </c>
      <c r="E172" s="80">
        <f>SUM(E166:E171)</f>
        <v>49</v>
      </c>
      <c r="F172" s="80">
        <f>SUM(F166:F171)</f>
        <v>79</v>
      </c>
      <c r="G172" s="80">
        <f>SUM(G166:G171)</f>
        <v>72</v>
      </c>
    </row>
    <row r="173" spans="1:12" ht="28.5" customHeight="1" x14ac:dyDescent="0.3">
      <c r="A173" s="175" t="s">
        <v>152</v>
      </c>
      <c r="B173" s="176"/>
      <c r="C173" s="88">
        <f>+C22+C25+C27+C34+C40+C44+C48+C54+C56+C58+C63+C67+C70+C78+C83+C150+C157+C160+C162+C165+C172</f>
        <v>5108</v>
      </c>
      <c r="D173" s="88">
        <f>+D22+D25+D27+D34+D40+D44+D48+D54+D56+D58+D63+D67+D70+D78+D83+D150+D157+D160+D162+D165+D172</f>
        <v>5917</v>
      </c>
      <c r="E173" s="88">
        <f>+E22+E25+E27+E34+E40+E44+E48+E54+E56+E58+E63+E67+E70+E78+E83+E150+E157+E160+E162+E165+E172</f>
        <v>5124</v>
      </c>
      <c r="F173" s="88">
        <f>+F22+F25+F27+F34+F40+F44+F48+F54+F56+F58+F63+F67+F70+F78+F83+F150+F157+F160+F162+F165+F172</f>
        <v>5093</v>
      </c>
      <c r="G173" s="88">
        <f>+G22+G25+G27+G34+G40+G44+G48+G54+G56+G58+G63+G67+G70+G78+G83+G150+G157+G160+G162+G165+G172</f>
        <v>4127</v>
      </c>
    </row>
    <row r="174" spans="1:12" x14ac:dyDescent="0.3">
      <c r="A174" s="109" t="s">
        <v>151</v>
      </c>
      <c r="B174" s="109"/>
      <c r="C174" s="109"/>
      <c r="D174" s="109"/>
      <c r="E174" s="109"/>
      <c r="F174" s="109"/>
      <c r="G174" s="109"/>
    </row>
    <row r="175" spans="1:12" x14ac:dyDescent="0.3">
      <c r="F175" s="90"/>
    </row>
    <row r="176" spans="1:12" x14ac:dyDescent="0.3">
      <c r="C176" s="91"/>
      <c r="D176" s="91"/>
      <c r="E176" s="91"/>
      <c r="F176" s="91"/>
      <c r="G176" s="92"/>
    </row>
  </sheetData>
  <mergeCells count="45">
    <mergeCell ref="A174:G174"/>
    <mergeCell ref="A173:B173"/>
    <mergeCell ref="A1:G1"/>
    <mergeCell ref="A3:A4"/>
    <mergeCell ref="B3:B4"/>
    <mergeCell ref="C3:G3"/>
    <mergeCell ref="A5:A21"/>
    <mergeCell ref="A22:B22"/>
    <mergeCell ref="A23:A24"/>
    <mergeCell ref="A25:B25"/>
    <mergeCell ref="A27:B27"/>
    <mergeCell ref="A28:A33"/>
    <mergeCell ref="A34:B34"/>
    <mergeCell ref="A35:A39"/>
    <mergeCell ref="A40:B40"/>
    <mergeCell ref="A41:A43"/>
    <mergeCell ref="A44:B44"/>
    <mergeCell ref="A45:A47"/>
    <mergeCell ref="A48:B48"/>
    <mergeCell ref="A49:A53"/>
    <mergeCell ref="A54:B54"/>
    <mergeCell ref="A56:B56"/>
    <mergeCell ref="A58:B58"/>
    <mergeCell ref="A59:A62"/>
    <mergeCell ref="A63:B63"/>
    <mergeCell ref="A64:A66"/>
    <mergeCell ref="A67:B67"/>
    <mergeCell ref="A68:A69"/>
    <mergeCell ref="A70:B70"/>
    <mergeCell ref="A71:A77"/>
    <mergeCell ref="A78:B78"/>
    <mergeCell ref="A79:A82"/>
    <mergeCell ref="A83:B83"/>
    <mergeCell ref="A84:A119"/>
    <mergeCell ref="A120:A149"/>
    <mergeCell ref="A150:B150"/>
    <mergeCell ref="A151:A156"/>
    <mergeCell ref="A157:B157"/>
    <mergeCell ref="A172:B172"/>
    <mergeCell ref="A158:A159"/>
    <mergeCell ref="A160:B160"/>
    <mergeCell ref="A162:B162"/>
    <mergeCell ref="A163:A164"/>
    <mergeCell ref="A165:B165"/>
    <mergeCell ref="A166:A171"/>
  </mergeCells>
  <pageMargins left="0.70866141732283472" right="0.70866141732283472" top="0.74803149606299213" bottom="0.74803149606299213" header="0.31496062992125984" footer="0.31496062992125984"/>
  <pageSetup scale="80" orientation="portrait" r:id="rId1"/>
  <rowBreaks count="4" manualBreakCount="4">
    <brk id="44" max="16383" man="1"/>
    <brk id="83" max="16383" man="1"/>
    <brk id="119" max="16383" man="1"/>
    <brk id="1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Egresados por UAs</vt:lpstr>
      <vt:lpstr>Egre por UAs, Carreras y Sedes</vt:lpstr>
      <vt:lpstr>Egre por Carreras y Sedes</vt:lpstr>
      <vt:lpstr>'Egre por Carreras y Sedes'!Área_de_impresión</vt:lpstr>
      <vt:lpstr>'Egre por UAs, Carreras y Sedes'!Área_de_impresión</vt:lpstr>
      <vt:lpstr>'Egresados por UAs'!Área_de_impresión</vt:lpstr>
      <vt:lpstr>'Egre por Carreras y Sedes'!Títulos_a_imprimir</vt:lpstr>
      <vt:lpstr>'Egre por UAs, Carreras y Sedes'!Títulos_a_imprimir</vt:lpstr>
      <vt:lpstr>'Egresados por UAs'!Títulos_a_imprimir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LOURDES ALMIRON</cp:lastModifiedBy>
  <cp:lastPrinted>2026-10-05T14:05:38Z</cp:lastPrinted>
  <dcterms:created xsi:type="dcterms:W3CDTF">2011-11-22T01:56:28Z</dcterms:created>
  <dcterms:modified xsi:type="dcterms:W3CDTF">2026-10-22T14:24:46Z</dcterms:modified>
</cp:coreProperties>
</file>